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ikeda 01\ダウンロード\"/>
    </mc:Choice>
  </mc:AlternateContent>
  <xr:revisionPtr revIDLastSave="0" documentId="13_ncr:1_{4F953344-E37B-4FF1-8775-3581AFA2F74F}" xr6:coauthVersionLast="45" xr6:coauthVersionMax="45" xr10:uidLastSave="{00000000-0000-0000-0000-000000000000}"/>
  <bookViews>
    <workbookView xWindow="-108" yWindow="-108" windowWidth="30936" windowHeight="16896" tabRatio="679" xr2:uid="{00000000-000D-0000-FFFF-FFFF00000000}"/>
  </bookViews>
  <sheets>
    <sheet name="請求書（原紙）" sheetId="7" r:id="rId1"/>
    <sheet name="内訳書（原紙）" sheetId="11" r:id="rId2"/>
    <sheet name="請求書　保留金解除用　明細不要" sheetId="13" r:id="rId3"/>
    <sheet name="請求書 (見本)" sheetId="10" r:id="rId4"/>
    <sheet name="内訳書（見本１）" sheetId="9" r:id="rId5"/>
    <sheet name="変更内訳" sheetId="12" r:id="rId6"/>
  </sheets>
  <definedNames>
    <definedName name="_xlnm.Print_Area" localSheetId="3">'請求書 (見本)'!$A$1:$N$26</definedName>
    <definedName name="_xlnm.Print_Area" localSheetId="2">'請求書　保留金解除用　明細不要'!$A$1:$N$26</definedName>
    <definedName name="_xlnm.Print_Area" localSheetId="0">'請求書（原紙）'!$A$1:$N$26</definedName>
    <definedName name="_xlnm.Print_Area" localSheetId="4">'内訳書（見本１）'!$A$7:$R$32</definedName>
    <definedName name="_xlnm.Print_Area" localSheetId="1">'内訳書（原紙）'!$A$7:$R$32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0" l="1"/>
  <c r="M8" i="10" s="1"/>
  <c r="M7" i="7"/>
  <c r="M8" i="7" s="1"/>
  <c r="M6" i="13"/>
  <c r="M7" i="13" s="1"/>
  <c r="M8" i="13" s="1"/>
  <c r="M13" i="7"/>
  <c r="M16" i="7"/>
  <c r="M18" i="7" s="1"/>
  <c r="M11" i="7"/>
  <c r="M6" i="11"/>
  <c r="J54" i="12"/>
  <c r="G54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54" i="12" s="1"/>
  <c r="J27" i="12"/>
  <c r="G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27" i="12" s="1"/>
  <c r="K7" i="12"/>
  <c r="H13" i="11"/>
  <c r="F13" i="11"/>
  <c r="F32" i="11" s="1"/>
  <c r="K13" i="11"/>
  <c r="O13" i="11"/>
  <c r="J13" i="11"/>
  <c r="M12" i="7"/>
  <c r="M15" i="7" s="1"/>
  <c r="M19" i="7" s="1"/>
  <c r="J32" i="11"/>
  <c r="K14" i="10"/>
  <c r="M13" i="10" s="1"/>
  <c r="C4" i="10"/>
  <c r="M1" i="10"/>
  <c r="F32" i="9"/>
  <c r="H32" i="9"/>
  <c r="M9" i="10" s="1"/>
  <c r="J32" i="9"/>
  <c r="M10" i="10"/>
  <c r="M14" i="9"/>
  <c r="Q14" i="9"/>
  <c r="M15" i="9"/>
  <c r="Q15" i="9" s="1"/>
  <c r="M16" i="9"/>
  <c r="Q16" i="9"/>
  <c r="M17" i="9"/>
  <c r="Q17" i="9"/>
  <c r="M18" i="9"/>
  <c r="Q18" i="9" s="1"/>
  <c r="M19" i="9"/>
  <c r="Q19" i="9"/>
  <c r="M20" i="9"/>
  <c r="Q20" i="9"/>
  <c r="M21" i="9"/>
  <c r="Q21" i="9" s="1"/>
  <c r="M22" i="9"/>
  <c r="Q22" i="9"/>
  <c r="M23" i="9"/>
  <c r="Q23" i="9"/>
  <c r="M24" i="9"/>
  <c r="Q24" i="9" s="1"/>
  <c r="M25" i="9"/>
  <c r="Q25" i="9"/>
  <c r="M26" i="9"/>
  <c r="Q26" i="9"/>
  <c r="M27" i="9"/>
  <c r="Q27" i="9" s="1"/>
  <c r="M28" i="9"/>
  <c r="Q28" i="9"/>
  <c r="M29" i="9"/>
  <c r="Q29" i="9"/>
  <c r="M30" i="9"/>
  <c r="Q30" i="9" s="1"/>
  <c r="M31" i="9"/>
  <c r="Q31" i="9"/>
  <c r="M12" i="9"/>
  <c r="Q12" i="9"/>
  <c r="M13" i="9"/>
  <c r="Q13" i="9" s="1"/>
  <c r="M17" i="7"/>
  <c r="C7" i="7"/>
  <c r="M16" i="13"/>
  <c r="M18" i="13" s="1"/>
  <c r="M17" i="13"/>
  <c r="H17" i="13" s="1"/>
  <c r="H24" i="13" s="1"/>
  <c r="M13" i="11" l="1"/>
  <c r="H32" i="11"/>
  <c r="M32" i="11" s="1"/>
  <c r="Q32" i="11" s="1"/>
  <c r="Q13" i="11"/>
  <c r="M16" i="10"/>
  <c r="M15" i="10"/>
  <c r="M12" i="10"/>
  <c r="M32" i="9"/>
  <c r="Q32" i="9" s="1"/>
  <c r="M14" i="7"/>
  <c r="H17" i="7"/>
  <c r="H24" i="7" s="1"/>
  <c r="C7" i="13"/>
  <c r="M11" i="10"/>
  <c r="M14" i="10" s="1"/>
  <c r="M9" i="13"/>
  <c r="M12" i="13" l="1"/>
  <c r="M14" i="13" s="1"/>
  <c r="M11" i="13"/>
  <c r="M15" i="13"/>
  <c r="M19" i="13" s="1"/>
  <c r="M17" i="10"/>
  <c r="M18" i="10" s="1"/>
  <c r="C7" i="10" l="1"/>
  <c r="M19" i="10"/>
  <c r="H17" i="10"/>
  <c r="H24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ikeda 01</author>
  </authors>
  <commentList>
    <comment ref="M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青いマスに入力</t>
        </r>
      </text>
    </comment>
  </commentList>
</comments>
</file>

<file path=xl/sharedStrings.xml><?xml version="1.0" encoding="utf-8"?>
<sst xmlns="http://schemas.openxmlformats.org/spreadsheetml/2006/main" count="250" uniqueCount="123">
  <si>
    <t>支店</t>
    <rPh sb="0" eb="2">
      <t>シテン</t>
    </rPh>
    <phoneticPr fontId="2"/>
  </si>
  <si>
    <t>振込先</t>
    <rPh sb="0" eb="2">
      <t>フリコミ</t>
    </rPh>
    <rPh sb="2" eb="3">
      <t>サキ</t>
    </rPh>
    <phoneticPr fontId="2"/>
  </si>
  <si>
    <t>金　　　　額</t>
    <rPh sb="0" eb="6">
      <t>キンガク</t>
    </rPh>
    <phoneticPr fontId="2"/>
  </si>
  <si>
    <t>口座番号</t>
    <rPh sb="0" eb="2">
      <t>コウザ</t>
    </rPh>
    <rPh sb="2" eb="4">
      <t>バンゴウ</t>
    </rPh>
    <phoneticPr fontId="2"/>
  </si>
  <si>
    <t>負　　担　　先</t>
    <rPh sb="0" eb="4">
      <t>フタン</t>
    </rPh>
    <rPh sb="6" eb="7">
      <t>サキ</t>
    </rPh>
    <phoneticPr fontId="2"/>
  </si>
  <si>
    <t>締切</t>
    <phoneticPr fontId="2"/>
  </si>
  <si>
    <t>名義人</t>
    <rPh sb="0" eb="3">
      <t>メイギニン</t>
    </rPh>
    <phoneticPr fontId="2"/>
  </si>
  <si>
    <t>工　　　　　種</t>
  </si>
  <si>
    <t>単　位</t>
  </si>
  <si>
    <t>契　約　金　額</t>
  </si>
  <si>
    <t>前回までの出来高</t>
  </si>
  <si>
    <t>今回出来高</t>
  </si>
  <si>
    <t>累計出来高</t>
  </si>
  <si>
    <t>数　量</t>
  </si>
  <si>
    <t>単　価</t>
  </si>
  <si>
    <t>金　額</t>
  </si>
  <si>
    <t>年</t>
    <rPh sb="0" eb="1">
      <t>ネン</t>
    </rPh>
    <phoneticPr fontId="2"/>
  </si>
  <si>
    <t>作業所名</t>
    <rPh sb="0" eb="3">
      <t>サギョウショ</t>
    </rPh>
    <rPh sb="3" eb="4">
      <t>メイ</t>
    </rPh>
    <phoneticPr fontId="2"/>
  </si>
  <si>
    <t>工事名</t>
    <rPh sb="0" eb="2">
      <t>コウジ</t>
    </rPh>
    <rPh sb="2" eb="3">
      <t>メイ</t>
    </rPh>
    <phoneticPr fontId="2"/>
  </si>
  <si>
    <t>内　　訳　　書</t>
    <rPh sb="0" eb="7">
      <t>ウチワケショ</t>
    </rPh>
    <phoneticPr fontId="2"/>
  </si>
  <si>
    <t>月分）</t>
    <rPh sb="0" eb="1">
      <t>ガツ</t>
    </rPh>
    <rPh sb="1" eb="2">
      <t>ブン</t>
    </rPh>
    <phoneticPr fontId="2"/>
  </si>
  <si>
    <t>（</t>
    <phoneticPr fontId="2"/>
  </si>
  <si>
    <t>残　　　額</t>
    <phoneticPr fontId="2"/>
  </si>
  <si>
    <t>金　額</t>
    <phoneticPr fontId="2"/>
  </si>
  <si>
    <t>数　量</t>
    <phoneticPr fontId="2"/>
  </si>
  <si>
    <t>締切</t>
    <rPh sb="0" eb="2">
      <t>シメキ</t>
    </rPh>
    <phoneticPr fontId="2"/>
  </si>
  <si>
    <t>保留金</t>
    <rPh sb="0" eb="2">
      <t>ホリュウ</t>
    </rPh>
    <rPh sb="2" eb="3">
      <t>キン</t>
    </rPh>
    <phoneticPr fontId="2"/>
  </si>
  <si>
    <t>請　求　書　（外注契約）</t>
    <rPh sb="0" eb="5">
      <t>セイキュウショ</t>
    </rPh>
    <rPh sb="7" eb="9">
      <t>ガイチュウ</t>
    </rPh>
    <rPh sb="9" eb="11">
      <t>ケイヤク</t>
    </rPh>
    <phoneticPr fontId="2"/>
  </si>
  <si>
    <t>締切</t>
    <phoneticPr fontId="2"/>
  </si>
  <si>
    <t>大勝建設株式会社　　</t>
    <rPh sb="0" eb="4">
      <t>ダイショウ</t>
    </rPh>
    <rPh sb="4" eb="8">
      <t>カブ</t>
    </rPh>
    <phoneticPr fontId="2"/>
  </si>
  <si>
    <t>御中</t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</si>
  <si>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</si>
  <si>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登録部門</t>
    <rPh sb="0" eb="2">
      <t>トウロク</t>
    </rPh>
    <rPh sb="2" eb="4">
      <t>ブモン</t>
    </rPh>
    <phoneticPr fontId="2"/>
  </si>
  <si>
    <t>作業所名</t>
    <rPh sb="0" eb="3">
      <t>サギョウショ</t>
    </rPh>
    <rPh sb="3" eb="4">
      <t>メイ</t>
    </rPh>
    <phoneticPr fontId="2"/>
  </si>
  <si>
    <t>出来高明細は請求内訳書の通り。</t>
    <phoneticPr fontId="2"/>
  </si>
  <si>
    <t>工事コード</t>
    <rPh sb="0" eb="2">
      <t>コウジ</t>
    </rPh>
    <phoneticPr fontId="2"/>
  </si>
  <si>
    <t>取引先コード</t>
    <rPh sb="0" eb="3">
      <t>トリヒキサキ</t>
    </rPh>
    <phoneticPr fontId="2"/>
  </si>
  <si>
    <t>工事金額</t>
    <rPh sb="0" eb="2">
      <t>コウジ</t>
    </rPh>
    <rPh sb="2" eb="4">
      <t>キンガク</t>
    </rPh>
    <phoneticPr fontId="2"/>
  </si>
  <si>
    <t>請求金額</t>
    <rPh sb="0" eb="2">
      <t>セイキュウ</t>
    </rPh>
    <rPh sb="2" eb="4">
      <t>キンガク</t>
    </rPh>
    <phoneticPr fontId="2"/>
  </si>
  <si>
    <t>消費税額</t>
    <rPh sb="0" eb="3">
      <t>ショウヒゼイ</t>
    </rPh>
    <rPh sb="3" eb="4">
      <t>ガク</t>
    </rPh>
    <phoneticPr fontId="2"/>
  </si>
  <si>
    <t>契約金額</t>
    <rPh sb="0" eb="2">
      <t>ケイヤク</t>
    </rPh>
    <rPh sb="2" eb="4">
      <t>キンガク</t>
    </rPh>
    <phoneticPr fontId="2"/>
  </si>
  <si>
    <t>（会社名）</t>
    <rPh sb="1" eb="3">
      <t>カイシャ</t>
    </rPh>
    <rPh sb="3" eb="4">
      <t>メイ</t>
    </rPh>
    <phoneticPr fontId="2"/>
  </si>
  <si>
    <t>前回迄</t>
    <rPh sb="0" eb="2">
      <t>ゼンカイ</t>
    </rPh>
    <rPh sb="2" eb="3">
      <t>マデ</t>
    </rPh>
    <phoneticPr fontId="2"/>
  </si>
  <si>
    <t>出来高</t>
    <rPh sb="0" eb="3">
      <t>デキダカ</t>
    </rPh>
    <phoneticPr fontId="2"/>
  </si>
  <si>
    <t>今　回</t>
    <rPh sb="0" eb="3">
      <t>コンカイ</t>
    </rPh>
    <phoneticPr fontId="2"/>
  </si>
  <si>
    <t>工　事　名</t>
    <phoneticPr fontId="2"/>
  </si>
  <si>
    <t>累　計</t>
    <rPh sb="0" eb="3">
      <t>ルイケイ</t>
    </rPh>
    <phoneticPr fontId="2"/>
  </si>
  <si>
    <t>保留金</t>
    <phoneticPr fontId="2"/>
  </si>
  <si>
    <t>請求額</t>
    <rPh sb="0" eb="2">
      <t>セイキュウ</t>
    </rPh>
    <rPh sb="2" eb="3">
      <t>ガク</t>
    </rPh>
    <phoneticPr fontId="2"/>
  </si>
  <si>
    <t>行</t>
    <rPh sb="0" eb="1">
      <t>ギョウ</t>
    </rPh>
    <phoneticPr fontId="2"/>
  </si>
  <si>
    <t>借方勘定科目</t>
    <rPh sb="0" eb="2">
      <t>カリカタ</t>
    </rPh>
    <rPh sb="2" eb="4">
      <t>カンジョウ</t>
    </rPh>
    <rPh sb="4" eb="6">
      <t>カモク</t>
    </rPh>
    <phoneticPr fontId="2"/>
  </si>
  <si>
    <t>伝票No.</t>
    <rPh sb="0" eb="2">
      <t>デンピョウ</t>
    </rPh>
    <phoneticPr fontId="2"/>
  </si>
  <si>
    <t>消費税</t>
    <rPh sb="0" eb="3">
      <t>ショウヒゼイ</t>
    </rPh>
    <phoneticPr fontId="2"/>
  </si>
  <si>
    <t>出　来　高　合　計</t>
    <rPh sb="0" eb="5">
      <t>デキダカ</t>
    </rPh>
    <rPh sb="6" eb="9">
      <t>ゴウケイ</t>
    </rPh>
    <phoneticPr fontId="2"/>
  </si>
  <si>
    <t>支払条件</t>
    <rPh sb="0" eb="2">
      <t>シハライ</t>
    </rPh>
    <rPh sb="2" eb="4">
      <t>ジョウケン</t>
    </rPh>
    <phoneticPr fontId="2"/>
  </si>
  <si>
    <t>工事名</t>
    <rPh sb="0" eb="2">
      <t>コウジ</t>
    </rPh>
    <rPh sb="2" eb="3">
      <t>メイ</t>
    </rPh>
    <phoneticPr fontId="2"/>
  </si>
  <si>
    <t>保留金</t>
    <rPh sb="0" eb="2">
      <t>ホリュウ</t>
    </rPh>
    <rPh sb="2" eb="3">
      <t>キン</t>
    </rPh>
    <phoneticPr fontId="2"/>
  </si>
  <si>
    <t>締切</t>
    <rPh sb="0" eb="2">
      <t>シメキ</t>
    </rPh>
    <phoneticPr fontId="2"/>
  </si>
  <si>
    <t>内　　訳　　書</t>
    <rPh sb="0" eb="7">
      <t>ウチワケショ</t>
    </rPh>
    <phoneticPr fontId="2"/>
  </si>
  <si>
    <t>年</t>
    <rPh sb="0" eb="1">
      <t>ネン</t>
    </rPh>
    <phoneticPr fontId="2"/>
  </si>
  <si>
    <t>月分）</t>
    <rPh sb="0" eb="1">
      <t>ガツ</t>
    </rPh>
    <rPh sb="1" eb="2">
      <t>ブン</t>
    </rPh>
    <phoneticPr fontId="2"/>
  </si>
  <si>
    <t>○○○○工事</t>
    <rPh sb="4" eb="6">
      <t>コウジ</t>
    </rPh>
    <phoneticPr fontId="2"/>
  </si>
  <si>
    <t>・.01020</t>
    <phoneticPr fontId="2"/>
  </si>
  <si>
    <t>合　　　　　計</t>
    <rPh sb="0" eb="1">
      <t>ゴウ</t>
    </rPh>
    <rPh sb="6" eb="7">
      <t>ケイ</t>
    </rPh>
    <phoneticPr fontId="2"/>
  </si>
  <si>
    <t>○○作業所</t>
    <rPh sb="2" eb="4">
      <t>サギョウ</t>
    </rPh>
    <rPh sb="4" eb="5">
      <t>ジョ</t>
    </rPh>
    <phoneticPr fontId="2"/>
  </si>
  <si>
    <t>○○建設工事</t>
    <rPh sb="2" eb="4">
      <t>ケンセツ</t>
    </rPh>
    <rPh sb="4" eb="6">
      <t>コウジ</t>
    </rPh>
    <phoneticPr fontId="2"/>
  </si>
  <si>
    <t>○○ｹﾝｾﾂ(ｶﾌﾞ</t>
    <phoneticPr fontId="2"/>
  </si>
  <si>
    <t>○○建設㈱</t>
    <rPh sb="2" eb="4">
      <t>ケンセツ</t>
    </rPh>
    <phoneticPr fontId="2"/>
  </si>
  <si>
    <t>税抜き金額です</t>
    <rPh sb="0" eb="1">
      <t>ゼイ</t>
    </rPh>
    <rPh sb="1" eb="2">
      <t>ヌ</t>
    </rPh>
    <rPh sb="3" eb="5">
      <t>キンガク</t>
    </rPh>
    <phoneticPr fontId="2"/>
  </si>
  <si>
    <t>消費税込みの金額です</t>
    <rPh sb="0" eb="3">
      <t>ショウヒゼイ</t>
    </rPh>
    <rPh sb="3" eb="4">
      <t>コ</t>
    </rPh>
    <rPh sb="6" eb="8">
      <t>キンガク</t>
    </rPh>
    <phoneticPr fontId="2"/>
  </si>
  <si>
    <t>土留工事</t>
    <rPh sb="0" eb="2">
      <t>ドドメ</t>
    </rPh>
    <rPh sb="2" eb="4">
      <t>コウジ</t>
    </rPh>
    <phoneticPr fontId="2"/>
  </si>
  <si>
    <t>ｍ２</t>
    <phoneticPr fontId="2"/>
  </si>
  <si>
    <t>毎月25日締切　　翌々月10日払　　　　　出来高90％　　現金100％支払</t>
    <rPh sb="0" eb="2">
      <t>マイツキ</t>
    </rPh>
    <rPh sb="2" eb="5">
      <t>２５ニチ</t>
    </rPh>
    <rPh sb="5" eb="7">
      <t>シメキ</t>
    </rPh>
    <rPh sb="9" eb="12">
      <t>ヨクゲツ</t>
    </rPh>
    <rPh sb="14" eb="15">
      <t>ニチ</t>
    </rPh>
    <rPh sb="15" eb="16">
      <t>ハラ</t>
    </rPh>
    <rPh sb="21" eb="24">
      <t>デキダカ</t>
    </rPh>
    <rPh sb="29" eb="31">
      <t>ゲンキン</t>
    </rPh>
    <rPh sb="35" eb="37">
      <t>シハライ</t>
    </rPh>
    <phoneticPr fontId="2"/>
  </si>
  <si>
    <t>契約工種内容</t>
    <rPh sb="0" eb="2">
      <t>ケイヤク</t>
    </rPh>
    <rPh sb="2" eb="4">
      <t>コウシュ</t>
    </rPh>
    <rPh sb="4" eb="6">
      <t>ナイヨウ</t>
    </rPh>
    <phoneticPr fontId="2"/>
  </si>
  <si>
    <t>○○○工事</t>
    <rPh sb="3" eb="5">
      <t>コウジ</t>
    </rPh>
    <phoneticPr fontId="2"/>
  </si>
  <si>
    <t>変　　更　　内　　訳　　書</t>
    <rPh sb="0" eb="1">
      <t>ヘン</t>
    </rPh>
    <rPh sb="3" eb="4">
      <t>サラ</t>
    </rPh>
    <rPh sb="6" eb="13">
      <t>ウチワケショ</t>
    </rPh>
    <phoneticPr fontId="2"/>
  </si>
  <si>
    <t xml:space="preserve">                                 工事</t>
    <rPh sb="33" eb="35">
      <t>コウジ</t>
    </rPh>
    <phoneticPr fontId="2"/>
  </si>
  <si>
    <t>仕　　　　　様</t>
    <rPh sb="0" eb="1">
      <t>シ</t>
    </rPh>
    <rPh sb="6" eb="7">
      <t>ヨウ</t>
    </rPh>
    <phoneticPr fontId="2"/>
  </si>
  <si>
    <t>単位</t>
    <phoneticPr fontId="2"/>
  </si>
  <si>
    <t>当　初　契　約　</t>
    <rPh sb="0" eb="1">
      <t>トウ</t>
    </rPh>
    <rPh sb="2" eb="3">
      <t>ショ</t>
    </rPh>
    <rPh sb="4" eb="7">
      <t>ケイヤク</t>
    </rPh>
    <phoneticPr fontId="2"/>
  </si>
  <si>
    <t>変　更　契　約　【 第１回 】</t>
    <rPh sb="0" eb="3">
      <t>ヘンコウ</t>
    </rPh>
    <rPh sb="4" eb="7">
      <t>ケイヤク</t>
    </rPh>
    <rPh sb="10" eb="11">
      <t>ダイ</t>
    </rPh>
    <rPh sb="12" eb="13">
      <t>カイ</t>
    </rPh>
    <phoneticPr fontId="2"/>
  </si>
  <si>
    <t>増　・　減</t>
    <rPh sb="0" eb="1">
      <t>ゾウ</t>
    </rPh>
    <rPh sb="4" eb="5">
      <t>ゲン</t>
    </rPh>
    <phoneticPr fontId="2"/>
  </si>
  <si>
    <t>摘要</t>
    <rPh sb="0" eb="2">
      <t>テキヨウ</t>
    </rPh>
    <phoneticPr fontId="2"/>
  </si>
  <si>
    <t>数　量</t>
    <rPh sb="0" eb="3">
      <t>スウリョウ</t>
    </rPh>
    <phoneticPr fontId="2"/>
  </si>
  <si>
    <t>単　価</t>
    <rPh sb="0" eb="3">
      <t>タンカ</t>
    </rPh>
    <phoneticPr fontId="2"/>
  </si>
  <si>
    <t>金　額</t>
    <rPh sb="0" eb="3">
      <t>キンガク</t>
    </rPh>
    <phoneticPr fontId="2"/>
  </si>
  <si>
    <t>小　　　計</t>
    <rPh sb="0" eb="1">
      <t>ショウ</t>
    </rPh>
    <rPh sb="4" eb="5">
      <t>ケイ</t>
    </rPh>
    <phoneticPr fontId="2"/>
  </si>
  <si>
    <t>工事</t>
    <rPh sb="0" eb="2">
      <t>コウジ</t>
    </rPh>
    <phoneticPr fontId="2"/>
  </si>
  <si>
    <t>単位</t>
    <phoneticPr fontId="2"/>
  </si>
  <si>
    <t>今回計</t>
    <rPh sb="0" eb="2">
      <t>コンカイ</t>
    </rPh>
    <rPh sb="2" eb="3">
      <t>ケイ</t>
    </rPh>
    <phoneticPr fontId="2"/>
  </si>
  <si>
    <t>振込先</t>
    <rPh sb="0" eb="2">
      <t>フリコミ</t>
    </rPh>
    <rPh sb="2" eb="3">
      <t>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</si>
  <si>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</si>
  <si>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</si>
  <si>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名義人</t>
    <rPh sb="0" eb="3">
      <t>メイギニン</t>
    </rPh>
    <phoneticPr fontId="2"/>
  </si>
  <si>
    <t>口座番号</t>
    <rPh sb="0" eb="2">
      <t>コウザ</t>
    </rPh>
    <rPh sb="2" eb="4">
      <t>バンゴウ</t>
    </rPh>
    <phoneticPr fontId="2"/>
  </si>
  <si>
    <t>負　　担　　先</t>
    <rPh sb="0" eb="4">
      <t>フタン</t>
    </rPh>
    <rPh sb="6" eb="7">
      <t>サキ</t>
    </rPh>
    <phoneticPr fontId="2"/>
  </si>
  <si>
    <t>金　　　　額</t>
    <rPh sb="0" eb="6">
      <t>キンガク</t>
    </rPh>
    <phoneticPr fontId="2"/>
  </si>
  <si>
    <t>　</t>
    <phoneticPr fontId="2"/>
  </si>
  <si>
    <t>締切</t>
    <phoneticPr fontId="2"/>
  </si>
  <si>
    <t>御中</t>
    <phoneticPr fontId="2"/>
  </si>
  <si>
    <t>０１０２０</t>
    <phoneticPr fontId="2"/>
  </si>
  <si>
    <t>出来高明細は請求内訳書の通り。</t>
    <phoneticPr fontId="2"/>
  </si>
  <si>
    <t>（住　所）</t>
    <phoneticPr fontId="2"/>
  </si>
  <si>
    <t>工　事　名</t>
    <phoneticPr fontId="2"/>
  </si>
  <si>
    <t>保留金</t>
    <phoneticPr fontId="2"/>
  </si>
  <si>
    <t>(税抜き)</t>
    <rPh sb="1" eb="2">
      <t>ゼイ</t>
    </rPh>
    <rPh sb="2" eb="3">
      <t>ヌ</t>
    </rPh>
    <phoneticPr fontId="2"/>
  </si>
  <si>
    <t>請求額
(税込)</t>
    <rPh sb="0" eb="2">
      <t>セイキュウ</t>
    </rPh>
    <rPh sb="2" eb="3">
      <t>ガク</t>
    </rPh>
    <rPh sb="6" eb="8">
      <t>ゼイコミ</t>
    </rPh>
    <phoneticPr fontId="2"/>
  </si>
  <si>
    <t>月分</t>
    <rPh sb="0" eb="2">
      <t>ガツブン</t>
    </rPh>
    <phoneticPr fontId="2"/>
  </si>
  <si>
    <t>当座　・　普通</t>
    <rPh sb="0" eb="2">
      <t>トウザ</t>
    </rPh>
    <rPh sb="5" eb="7">
      <t>フツウ</t>
    </rPh>
    <phoneticPr fontId="2"/>
  </si>
  <si>
    <t>大勝建設株式会社</t>
    <rPh sb="0" eb="1">
      <t>ダイ</t>
    </rPh>
    <rPh sb="1" eb="2">
      <t>カチ</t>
    </rPh>
    <rPh sb="2" eb="3">
      <t>ケン</t>
    </rPh>
    <rPh sb="3" eb="4">
      <t>セツ</t>
    </rPh>
    <rPh sb="4" eb="8">
      <t>カブシキガイシャ</t>
    </rPh>
    <phoneticPr fontId="2"/>
  </si>
  <si>
    <t>十和田湖改築</t>
    <rPh sb="0" eb="4">
      <t>トワダコ</t>
    </rPh>
    <rPh sb="4" eb="6">
      <t>カイチク</t>
    </rPh>
    <phoneticPr fontId="2"/>
  </si>
  <si>
    <t>（</t>
    <phoneticPr fontId="2"/>
  </si>
  <si>
    <t>残　　　額</t>
    <phoneticPr fontId="2"/>
  </si>
  <si>
    <t>金　額</t>
    <phoneticPr fontId="2"/>
  </si>
  <si>
    <t>数　量</t>
    <phoneticPr fontId="2"/>
  </si>
  <si>
    <t xml:space="preserve"> </t>
    <phoneticPr fontId="2"/>
  </si>
  <si>
    <t>※保留金解除※</t>
    <rPh sb="1" eb="3">
      <t>ホリュウ</t>
    </rPh>
    <rPh sb="3" eb="4">
      <t>キン</t>
    </rPh>
    <rPh sb="4" eb="6">
      <t>カイジョ</t>
    </rPh>
    <phoneticPr fontId="2"/>
  </si>
  <si>
    <t>令和1年</t>
    <rPh sb="0" eb="2">
      <t>レイワ</t>
    </rPh>
    <rPh sb="3" eb="4">
      <t>ネン</t>
    </rPh>
    <phoneticPr fontId="2"/>
  </si>
  <si>
    <t>毎月20日締切　　翌々月10日払　　出来高90％　　現金100％支払</t>
    <rPh sb="0" eb="2">
      <t>マイツキ</t>
    </rPh>
    <rPh sb="4" eb="5">
      <t>ニチ</t>
    </rPh>
    <rPh sb="5" eb="7">
      <t>シメキ</t>
    </rPh>
    <rPh sb="9" eb="12">
      <t>ヨクヨクゲツ</t>
    </rPh>
    <rPh sb="14" eb="15">
      <t>ニチ</t>
    </rPh>
    <rPh sb="15" eb="16">
      <t>ハラ</t>
    </rPh>
    <rPh sb="18" eb="21">
      <t>デキダカ</t>
    </rPh>
    <rPh sb="26" eb="28">
      <t>ゲンキン</t>
    </rPh>
    <rPh sb="32" eb="34">
      <t>シハライ</t>
    </rPh>
    <phoneticPr fontId="2"/>
  </si>
  <si>
    <t>令和1年10月分</t>
    <rPh sb="0" eb="2">
      <t>レイワ</t>
    </rPh>
    <rPh sb="3" eb="4">
      <t>ネン</t>
    </rPh>
    <rPh sb="6" eb="7">
      <t>ツキ</t>
    </rPh>
    <rPh sb="7" eb="8">
      <t>ブン</t>
    </rPh>
    <phoneticPr fontId="2"/>
  </si>
  <si>
    <t>（TEL・fax）</t>
  </si>
  <si>
    <t>（TEL・fax）</t>
    <phoneticPr fontId="2"/>
  </si>
  <si>
    <t>（住　所）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</si>
</sst>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176" formatCode="#,##0;&quot;▲ &quot;#,##0"/>
    <numFmt numFmtId="177" formatCode="#,##0.0;[Red]\-#,##0.0"/>
    <numFmt numFmtId="178" formatCode="0_ "/>
    <numFmt numFmtId="179" formatCode="#,##0.00_ ;[Red]\-#,##0.00\ "/>
    <numFmt numFmtId="180" formatCode="#,##0_ "/>
    <numFmt numFmtId="181" formatCode="0.00_);[Red]\(0.00\)"/>
    <numFmt numFmtId="182" formatCode="#,##0_);\(#,##0\)"/>
    <numFmt numFmtId="183" formatCode="#,##0.0_);[Red]\(#,##0.0\)"/>
    <numFmt numFmtId="184" formatCode="#,##0.00_ "/>
    <numFmt numFmtId="185" formatCode="0.0%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i/>
      <sz val="20"/>
      <name val="ＤＦＰ特太ゴシック体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name val="HGSｺﾞｼｯｸM"/>
      <family val="3"/>
      <charset val="128"/>
    </font>
    <font>
      <sz val="20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i/>
      <sz val="20"/>
      <name val="HGSｺﾞｼｯｸM"/>
      <family val="3"/>
      <charset val="128"/>
    </font>
    <font>
      <sz val="16"/>
      <name val="HGSｺﾞｼｯｸM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i/>
      <sz val="18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b/>
      <sz val="10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</cellStyleXfs>
  <cellXfs count="4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5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/>
    <xf numFmtId="0" fontId="8" fillId="0" borderId="7" xfId="0" applyFont="1" applyBorder="1"/>
    <xf numFmtId="0" fontId="8" fillId="0" borderId="0" xfId="0" applyFont="1" applyBorder="1" applyAlignment="1">
      <alignment horizontal="distributed" vertical="center" justifyLastLine="1"/>
    </xf>
    <xf numFmtId="0" fontId="8" fillId="0" borderId="0" xfId="0" applyFont="1" applyBorder="1" applyAlignment="1">
      <alignment horizontal="right"/>
    </xf>
    <xf numFmtId="0" fontId="8" fillId="0" borderId="7" xfId="0" applyFont="1" applyBorder="1" applyAlignment="1">
      <alignment horizontal="distributed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/>
    <xf numFmtId="0" fontId="8" fillId="0" borderId="10" xfId="0" applyFont="1" applyBorder="1"/>
    <xf numFmtId="0" fontId="8" fillId="0" borderId="7" xfId="0" applyFont="1" applyBorder="1" applyAlignment="1">
      <alignment vertical="center"/>
    </xf>
    <xf numFmtId="0" fontId="8" fillId="0" borderId="8" xfId="0" applyFont="1" applyBorder="1"/>
    <xf numFmtId="0" fontId="8" fillId="0" borderId="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0" fontId="0" fillId="0" borderId="7" xfId="0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8" fillId="0" borderId="24" xfId="0" applyFont="1" applyBorder="1"/>
    <xf numFmtId="0" fontId="7" fillId="0" borderId="25" xfId="0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7" fillId="0" borderId="0" xfId="0" applyFont="1" applyBorder="1" applyAlignment="1">
      <alignment horizontal="center" vertical="center"/>
    </xf>
    <xf numFmtId="5" fontId="0" fillId="0" borderId="29" xfId="0" applyNumberFormat="1" applyBorder="1" applyAlignment="1">
      <alignment vertical="center"/>
    </xf>
    <xf numFmtId="5" fontId="0" fillId="0" borderId="11" xfId="0" applyNumberFormat="1" applyBorder="1" applyAlignment="1">
      <alignment vertical="center"/>
    </xf>
    <xf numFmtId="5" fontId="0" fillId="0" borderId="14" xfId="0" applyNumberFormat="1" applyBorder="1" applyAlignment="1">
      <alignment vertical="center"/>
    </xf>
    <xf numFmtId="5" fontId="0" fillId="0" borderId="0" xfId="0" applyNumberFormat="1" applyBorder="1" applyAlignment="1">
      <alignment vertical="center"/>
    </xf>
    <xf numFmtId="5" fontId="0" fillId="0" borderId="7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58" fontId="0" fillId="0" borderId="0" xfId="0" applyNumberFormat="1" applyBorder="1" applyAlignment="1">
      <alignment horizontal="righ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1" borderId="0" xfId="0" applyFont="1" applyFill="1" applyBorder="1" applyAlignment="1">
      <alignment horizontal="center" vertical="center"/>
    </xf>
    <xf numFmtId="0" fontId="3" fillId="1" borderId="0" xfId="0" applyFont="1" applyFill="1" applyAlignment="1">
      <alignment horizontal="center" vertical="center"/>
    </xf>
    <xf numFmtId="9" fontId="3" fillId="1" borderId="0" xfId="0" applyNumberFormat="1" applyFont="1" applyFill="1" applyAlignment="1">
      <alignment vertical="center"/>
    </xf>
    <xf numFmtId="3" fontId="8" fillId="0" borderId="2" xfId="0" applyNumberFormat="1" applyFont="1" applyBorder="1"/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38" fontId="8" fillId="0" borderId="17" xfId="2" applyFont="1" applyBorder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176" fontId="4" fillId="0" borderId="2" xfId="0" applyNumberFormat="1" applyFont="1" applyBorder="1" applyAlignment="1">
      <alignment horizontal="center" vertical="center"/>
    </xf>
    <xf numFmtId="181" fontId="4" fillId="0" borderId="2" xfId="3" applyNumberFormat="1" applyFont="1" applyFill="1" applyBorder="1" applyAlignment="1">
      <alignment vertical="center"/>
    </xf>
    <xf numFmtId="182" fontId="4" fillId="0" borderId="2" xfId="3" applyNumberFormat="1" applyFont="1" applyFill="1" applyBorder="1" applyAlignment="1">
      <alignment vertical="center"/>
    </xf>
    <xf numFmtId="38" fontId="4" fillId="0" borderId="2" xfId="3" applyFont="1" applyBorder="1" applyAlignment="1">
      <alignment vertical="center"/>
    </xf>
    <xf numFmtId="180" fontId="4" fillId="0" borderId="3" xfId="3" applyNumberFormat="1" applyFont="1" applyBorder="1" applyAlignment="1">
      <alignment vertical="center"/>
    </xf>
    <xf numFmtId="3" fontId="4" fillId="0" borderId="2" xfId="3" applyNumberFormat="1" applyFont="1" applyBorder="1" applyAlignment="1">
      <alignment vertical="center"/>
    </xf>
    <xf numFmtId="3" fontId="4" fillId="0" borderId="3" xfId="3" applyNumberFormat="1" applyFont="1" applyBorder="1" applyAlignment="1">
      <alignment vertical="center"/>
    </xf>
    <xf numFmtId="38" fontId="4" fillId="0" borderId="42" xfId="3" applyFont="1" applyBorder="1" applyAlignment="1">
      <alignment horizontal="center" vertical="center"/>
    </xf>
    <xf numFmtId="181" fontId="4" fillId="0" borderId="2" xfId="3" applyNumberFormat="1" applyFont="1" applyBorder="1" applyAlignment="1">
      <alignment vertical="center"/>
    </xf>
    <xf numFmtId="182" fontId="4" fillId="0" borderId="2" xfId="3" applyNumberFormat="1" applyFont="1" applyBorder="1" applyAlignment="1">
      <alignment vertical="center"/>
    </xf>
    <xf numFmtId="38" fontId="4" fillId="0" borderId="3" xfId="3" applyFont="1" applyBorder="1" applyAlignment="1">
      <alignment vertical="center"/>
    </xf>
    <xf numFmtId="183" fontId="4" fillId="0" borderId="2" xfId="3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181" fontId="13" fillId="0" borderId="20" xfId="0" applyNumberFormat="1" applyFont="1" applyBorder="1" applyAlignment="1">
      <alignment horizontal="right" vertical="center"/>
    </xf>
    <xf numFmtId="3" fontId="13" fillId="0" borderId="2" xfId="3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181" fontId="4" fillId="0" borderId="9" xfId="3" applyNumberFormat="1" applyFont="1" applyBorder="1" applyAlignment="1">
      <alignment vertical="center"/>
    </xf>
    <xf numFmtId="0" fontId="4" fillId="0" borderId="43" xfId="0" applyFont="1" applyBorder="1" applyAlignment="1">
      <alignment horizontal="left" vertical="center"/>
    </xf>
    <xf numFmtId="180" fontId="4" fillId="0" borderId="2" xfId="0" applyNumberFormat="1" applyFont="1" applyBorder="1" applyAlignment="1">
      <alignment vertical="center"/>
    </xf>
    <xf numFmtId="38" fontId="4" fillId="0" borderId="5" xfId="3" applyFont="1" applyBorder="1" applyAlignment="1">
      <alignment vertical="center"/>
    </xf>
    <xf numFmtId="38" fontId="4" fillId="0" borderId="44" xfId="3" applyFont="1" applyBorder="1" applyAlignment="1">
      <alignment horizontal="center" vertical="center"/>
    </xf>
    <xf numFmtId="181" fontId="4" fillId="0" borderId="3" xfId="3" applyNumberFormat="1" applyFont="1" applyBorder="1" applyAlignment="1">
      <alignment vertical="center"/>
    </xf>
    <xf numFmtId="3" fontId="13" fillId="0" borderId="2" xfId="3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84" fontId="13" fillId="0" borderId="20" xfId="0" applyNumberFormat="1" applyFont="1" applyBorder="1" applyAlignment="1">
      <alignment horizontal="right" vertical="center"/>
    </xf>
    <xf numFmtId="38" fontId="4" fillId="0" borderId="9" xfId="3" applyFont="1" applyBorder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Border="1"/>
    <xf numFmtId="0" fontId="14" fillId="0" borderId="0" xfId="0" applyFont="1"/>
    <xf numFmtId="0" fontId="14" fillId="0" borderId="7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 applyBorder="1" applyAlignment="1">
      <alignment vertical="center"/>
    </xf>
    <xf numFmtId="0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distributed" vertical="center" justifyLastLine="1"/>
    </xf>
    <xf numFmtId="0" fontId="14" fillId="0" borderId="25" xfId="0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18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/>
    <xf numFmtId="5" fontId="14" fillId="0" borderId="29" xfId="0" applyNumberFormat="1" applyFont="1" applyBorder="1" applyAlignment="1">
      <alignment vertical="center"/>
    </xf>
    <xf numFmtId="0" fontId="14" fillId="0" borderId="9" xfId="0" applyFont="1" applyBorder="1"/>
    <xf numFmtId="5" fontId="14" fillId="0" borderId="11" xfId="0" applyNumberFormat="1" applyFont="1" applyBorder="1" applyAlignment="1">
      <alignment vertical="center"/>
    </xf>
    <xf numFmtId="0" fontId="14" fillId="0" borderId="10" xfId="0" applyFont="1" applyBorder="1"/>
    <xf numFmtId="0" fontId="17" fillId="0" borderId="11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5" fontId="14" fillId="0" borderId="14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5" fontId="14" fillId="0" borderId="0" xfId="0" applyNumberFormat="1" applyFont="1" applyBorder="1" applyAlignment="1">
      <alignment vertical="center"/>
    </xf>
    <xf numFmtId="0" fontId="14" fillId="0" borderId="6" xfId="0" applyFont="1" applyBorder="1"/>
    <xf numFmtId="0" fontId="17" fillId="0" borderId="13" xfId="0" applyFont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5" fontId="14" fillId="0" borderId="7" xfId="0" applyNumberFormat="1" applyFont="1" applyBorder="1" applyAlignment="1">
      <alignment vertical="center"/>
    </xf>
    <xf numFmtId="0" fontId="14" fillId="0" borderId="8" xfId="0" applyFont="1" applyBorder="1"/>
    <xf numFmtId="0" fontId="17" fillId="0" borderId="1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9" fontId="17" fillId="0" borderId="13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7" xfId="0" applyFont="1" applyBorder="1"/>
    <xf numFmtId="38" fontId="17" fillId="0" borderId="17" xfId="2" applyFont="1" applyBorder="1"/>
    <xf numFmtId="0" fontId="17" fillId="0" borderId="32" xfId="0" applyFont="1" applyBorder="1"/>
    <xf numFmtId="0" fontId="17" fillId="0" borderId="45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/>
    <xf numFmtId="0" fontId="17" fillId="0" borderId="18" xfId="0" applyFont="1" applyBorder="1"/>
    <xf numFmtId="0" fontId="17" fillId="0" borderId="35" xfId="0" applyFont="1" applyBorder="1"/>
    <xf numFmtId="0" fontId="17" fillId="0" borderId="36" xfId="0" applyFont="1" applyBorder="1" applyAlignment="1">
      <alignment horizontal="center"/>
    </xf>
    <xf numFmtId="0" fontId="17" fillId="0" borderId="37" xfId="0" applyFont="1" applyBorder="1"/>
    <xf numFmtId="0" fontId="17" fillId="0" borderId="26" xfId="0" applyFont="1" applyBorder="1"/>
    <xf numFmtId="0" fontId="17" fillId="0" borderId="38" xfId="0" applyFont="1" applyBorder="1"/>
    <xf numFmtId="0" fontId="17" fillId="0" borderId="39" xfId="0" applyFont="1" applyBorder="1" applyAlignment="1">
      <alignment horizontal="center"/>
    </xf>
    <xf numFmtId="0" fontId="17" fillId="0" borderId="40" xfId="0" applyFont="1" applyBorder="1"/>
    <xf numFmtId="0" fontId="17" fillId="0" borderId="19" xfId="0" applyFont="1" applyBorder="1"/>
    <xf numFmtId="0" fontId="17" fillId="0" borderId="41" xfId="0" applyFont="1" applyBorder="1"/>
    <xf numFmtId="38" fontId="17" fillId="0" borderId="2" xfId="2" applyFont="1" applyBorder="1"/>
    <xf numFmtId="0" fontId="17" fillId="0" borderId="43" xfId="0" applyFont="1" applyBorder="1" applyAlignment="1">
      <alignment vertical="center"/>
    </xf>
    <xf numFmtId="5" fontId="14" fillId="0" borderId="10" xfId="0" applyNumberFormat="1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5" fontId="14" fillId="0" borderId="6" xfId="0" applyNumberFormat="1" applyFont="1" applyBorder="1" applyAlignment="1">
      <alignment vertical="center"/>
    </xf>
    <xf numFmtId="0" fontId="14" fillId="0" borderId="25" xfId="0" applyFont="1" applyBorder="1" applyAlignment="1">
      <alignment horizontal="left" vertical="center"/>
    </xf>
    <xf numFmtId="0" fontId="14" fillId="0" borderId="25" xfId="0" applyFont="1" applyBorder="1" applyAlignment="1">
      <alignment vertical="center"/>
    </xf>
    <xf numFmtId="58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/>
    <xf numFmtId="185" fontId="17" fillId="0" borderId="6" xfId="1" applyNumberFormat="1" applyFont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5" fontId="14" fillId="2" borderId="8" xfId="0" applyNumberFormat="1" applyFont="1" applyFill="1" applyBorder="1" applyAlignment="1">
      <alignment vertical="center"/>
    </xf>
    <xf numFmtId="38" fontId="17" fillId="2" borderId="17" xfId="2" applyFont="1" applyFill="1" applyBorder="1"/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/>
    </xf>
    <xf numFmtId="9" fontId="14" fillId="1" borderId="0" xfId="0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179" fontId="17" fillId="0" borderId="1" xfId="2" applyNumberFormat="1" applyFont="1" applyBorder="1" applyAlignment="1">
      <alignment vertical="center"/>
    </xf>
    <xf numFmtId="38" fontId="17" fillId="0" borderId="1" xfId="2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179" fontId="17" fillId="0" borderId="3" xfId="2" applyNumberFormat="1" applyFont="1" applyBorder="1" applyAlignment="1">
      <alignment vertical="center"/>
    </xf>
    <xf numFmtId="38" fontId="17" fillId="0" borderId="3" xfId="2" applyFont="1" applyBorder="1" applyAlignment="1">
      <alignment vertical="center"/>
    </xf>
    <xf numFmtId="181" fontId="17" fillId="0" borderId="3" xfId="2" applyNumberFormat="1" applyFont="1" applyBorder="1" applyAlignment="1">
      <alignment vertical="center"/>
    </xf>
    <xf numFmtId="179" fontId="17" fillId="0" borderId="2" xfId="2" applyNumberFormat="1" applyFont="1" applyBorder="1" applyAlignment="1">
      <alignment vertical="center"/>
    </xf>
    <xf numFmtId="181" fontId="17" fillId="0" borderId="2" xfId="2" applyNumberFormat="1" applyFont="1" applyBorder="1" applyAlignment="1">
      <alignment vertical="center"/>
    </xf>
    <xf numFmtId="177" fontId="17" fillId="0" borderId="2" xfId="2" applyNumberFormat="1" applyFont="1" applyBorder="1" applyAlignment="1">
      <alignment vertical="center"/>
    </xf>
    <xf numFmtId="38" fontId="17" fillId="0" borderId="2" xfId="2" applyNumberFormat="1" applyFont="1" applyBorder="1" applyAlignment="1">
      <alignment vertical="center"/>
    </xf>
    <xf numFmtId="179" fontId="17" fillId="0" borderId="4" xfId="2" applyNumberFormat="1" applyFont="1" applyBorder="1" applyAlignment="1">
      <alignment vertical="center"/>
    </xf>
    <xf numFmtId="38" fontId="17" fillId="0" borderId="4" xfId="2" applyFont="1" applyBorder="1" applyAlignment="1">
      <alignment vertical="center"/>
    </xf>
    <xf numFmtId="181" fontId="17" fillId="0" borderId="4" xfId="2" applyNumberFormat="1" applyFont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5" fontId="14" fillId="3" borderId="29" xfId="0" applyNumberFormat="1" applyFont="1" applyFill="1" applyBorder="1" applyAlignment="1">
      <alignment vertical="center"/>
    </xf>
    <xf numFmtId="5" fontId="14" fillId="3" borderId="14" xfId="0" applyNumberFormat="1" applyFont="1" applyFill="1" applyBorder="1" applyAlignment="1">
      <alignment vertical="center"/>
    </xf>
    <xf numFmtId="5" fontId="14" fillId="3" borderId="0" xfId="0" applyNumberFormat="1" applyFont="1" applyFill="1" applyBorder="1" applyAlignment="1">
      <alignment vertical="center"/>
    </xf>
    <xf numFmtId="5" fontId="24" fillId="3" borderId="0" xfId="0" applyNumberFormat="1" applyFont="1" applyFill="1" applyBorder="1" applyAlignment="1">
      <alignment vertical="center"/>
    </xf>
    <xf numFmtId="5" fontId="14" fillId="0" borderId="14" xfId="0" applyNumberFormat="1" applyFont="1" applyFill="1" applyBorder="1" applyAlignment="1">
      <alignment vertical="center"/>
    </xf>
    <xf numFmtId="5" fontId="14" fillId="0" borderId="0" xfId="0" applyNumberFormat="1" applyFont="1" applyFill="1" applyBorder="1" applyAlignment="1">
      <alignment vertical="center"/>
    </xf>
    <xf numFmtId="5" fontId="14" fillId="0" borderId="29" xfId="0" applyNumberFormat="1" applyFont="1" applyFill="1" applyBorder="1" applyAlignment="1">
      <alignment vertical="center"/>
    </xf>
    <xf numFmtId="0" fontId="8" fillId="0" borderId="45" xfId="0" applyFont="1" applyBorder="1" applyAlignment="1">
      <alignment horizontal="center" vertical="center"/>
    </xf>
    <xf numFmtId="0" fontId="8" fillId="0" borderId="48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43" xfId="0" applyFont="1" applyBorder="1" applyAlignment="1">
      <alignment vertical="center"/>
    </xf>
    <xf numFmtId="5" fontId="0" fillId="0" borderId="10" xfId="0" applyNumberFormat="1" applyBorder="1" applyAlignment="1">
      <alignment vertical="center"/>
    </xf>
    <xf numFmtId="0" fontId="8" fillId="0" borderId="46" xfId="0" applyFont="1" applyBorder="1" applyAlignment="1">
      <alignment vertical="center"/>
    </xf>
    <xf numFmtId="5" fontId="0" fillId="0" borderId="6" xfId="0" applyNumberFormat="1" applyBorder="1" applyAlignment="1">
      <alignment vertical="center"/>
    </xf>
    <xf numFmtId="0" fontId="8" fillId="0" borderId="3" xfId="0" applyFont="1" applyBorder="1" applyAlignment="1">
      <alignment vertical="center"/>
    </xf>
    <xf numFmtId="5" fontId="0" fillId="0" borderId="8" xfId="0" applyNumberFormat="1" applyBorder="1" applyAlignment="1">
      <alignment vertical="center"/>
    </xf>
    <xf numFmtId="185" fontId="21" fillId="0" borderId="6" xfId="1" applyNumberFormat="1" applyFont="1" applyBorder="1" applyAlignment="1">
      <alignment horizontal="center" vertical="center"/>
    </xf>
    <xf numFmtId="0" fontId="14" fillId="3" borderId="25" xfId="0" applyFont="1" applyFill="1" applyBorder="1" applyAlignment="1">
      <alignment vertical="center"/>
    </xf>
    <xf numFmtId="58" fontId="14" fillId="3" borderId="0" xfId="0" applyNumberFormat="1" applyFont="1" applyFill="1" applyBorder="1" applyAlignment="1">
      <alignment horizontal="right"/>
    </xf>
    <xf numFmtId="0" fontId="17" fillId="3" borderId="14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8" fillId="0" borderId="46" xfId="0" applyFont="1" applyBorder="1" applyAlignment="1">
      <alignment vertical="center"/>
    </xf>
    <xf numFmtId="0" fontId="17" fillId="0" borderId="0" xfId="0" applyFont="1" applyBorder="1" applyAlignment="1">
      <alignment horizontal="right" shrinkToFi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8" fontId="17" fillId="0" borderId="47" xfId="2" applyFont="1" applyBorder="1" applyAlignment="1">
      <alignment vertical="center"/>
    </xf>
    <xf numFmtId="38" fontId="17" fillId="0" borderId="2" xfId="2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distributed" vertical="center" justifyLastLine="1"/>
    </xf>
    <xf numFmtId="0" fontId="17" fillId="0" borderId="9" xfId="0" applyFont="1" applyBorder="1" applyAlignment="1">
      <alignment horizontal="distributed" vertical="center" justifyLastLine="1"/>
    </xf>
    <xf numFmtId="0" fontId="14" fillId="3" borderId="60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5" fontId="23" fillId="2" borderId="54" xfId="0" applyNumberFormat="1" applyFont="1" applyFill="1" applyBorder="1" applyAlignment="1">
      <alignment horizontal="center" vertical="center"/>
    </xf>
    <xf numFmtId="5" fontId="23" fillId="2" borderId="55" xfId="0" applyNumberFormat="1" applyFont="1" applyFill="1" applyBorder="1" applyAlignment="1">
      <alignment horizontal="center" vertical="center"/>
    </xf>
    <xf numFmtId="5" fontId="23" fillId="2" borderId="56" xfId="0" applyNumberFormat="1" applyFont="1" applyFill="1" applyBorder="1" applyAlignment="1">
      <alignment horizontal="center" vertical="center"/>
    </xf>
    <xf numFmtId="5" fontId="23" fillId="2" borderId="57" xfId="0" applyNumberFormat="1" applyFont="1" applyFill="1" applyBorder="1" applyAlignment="1">
      <alignment horizontal="center" vertical="center"/>
    </xf>
    <xf numFmtId="5" fontId="23" fillId="2" borderId="25" xfId="0" applyNumberFormat="1" applyFont="1" applyFill="1" applyBorder="1" applyAlignment="1">
      <alignment horizontal="center" vertical="center"/>
    </xf>
    <xf numFmtId="5" fontId="23" fillId="2" borderId="58" xfId="0" applyNumberFormat="1" applyFont="1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left" vertical="center" textRotation="255"/>
    </xf>
    <xf numFmtId="0" fontId="14" fillId="0" borderId="13" xfId="0" applyFont="1" applyBorder="1"/>
    <xf numFmtId="0" fontId="17" fillId="0" borderId="2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 wrapText="1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78" fontId="14" fillId="0" borderId="29" xfId="0" quotePrefix="1" applyNumberFormat="1" applyFont="1" applyBorder="1" applyAlignment="1">
      <alignment horizontal="center" vertical="center"/>
    </xf>
    <xf numFmtId="0" fontId="14" fillId="0" borderId="9" xfId="0" applyFont="1" applyBorder="1" applyAlignment="1"/>
    <xf numFmtId="178" fontId="14" fillId="0" borderId="29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7" fillId="3" borderId="7" xfId="0" applyNumberFormat="1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center" vertical="center"/>
    </xf>
    <xf numFmtId="58" fontId="14" fillId="1" borderId="0" xfId="0" applyNumberFormat="1" applyFont="1" applyFill="1" applyAlignment="1">
      <alignment horizontal="right" vertical="center"/>
    </xf>
    <xf numFmtId="0" fontId="14" fillId="1" borderId="0" xfId="0" applyFont="1" applyFill="1" applyAlignment="1">
      <alignment horizontal="right" vertical="center"/>
    </xf>
    <xf numFmtId="0" fontId="20" fillId="0" borderId="0" xfId="0" applyFont="1" applyAlignment="1">
      <alignment horizontal="center" vertical="center"/>
    </xf>
    <xf numFmtId="179" fontId="17" fillId="0" borderId="43" xfId="2" applyNumberFormat="1" applyFont="1" applyBorder="1" applyAlignment="1">
      <alignment horizontal="center" vertical="center"/>
    </xf>
    <xf numFmtId="38" fontId="17" fillId="0" borderId="11" xfId="2" applyFont="1" applyBorder="1" applyAlignment="1">
      <alignment vertical="center"/>
    </xf>
    <xf numFmtId="38" fontId="17" fillId="0" borderId="10" xfId="2" applyFont="1" applyBorder="1" applyAlignment="1">
      <alignment vertical="center"/>
    </xf>
    <xf numFmtId="38" fontId="17" fillId="0" borderId="43" xfId="2" applyFont="1" applyBorder="1" applyAlignment="1">
      <alignment vertical="center"/>
    </xf>
    <xf numFmtId="38" fontId="17" fillId="0" borderId="2" xfId="2" applyFont="1" applyBorder="1" applyAlignment="1">
      <alignment vertical="center"/>
    </xf>
    <xf numFmtId="179" fontId="17" fillId="0" borderId="2" xfId="2" applyNumberFormat="1" applyFont="1" applyBorder="1" applyAlignment="1">
      <alignment horizontal="center" vertical="center"/>
    </xf>
    <xf numFmtId="38" fontId="17" fillId="0" borderId="29" xfId="2" applyFont="1" applyBorder="1" applyAlignment="1">
      <alignment vertical="center"/>
    </xf>
    <xf numFmtId="38" fontId="17" fillId="0" borderId="9" xfId="2" applyFont="1" applyBorder="1" applyAlignment="1">
      <alignment vertical="center"/>
    </xf>
    <xf numFmtId="179" fontId="17" fillId="0" borderId="29" xfId="2" applyNumberFormat="1" applyFont="1" applyBorder="1" applyAlignment="1">
      <alignment horizontal="right" vertical="center"/>
    </xf>
    <xf numFmtId="179" fontId="17" fillId="0" borderId="9" xfId="2" applyNumberFormat="1" applyFont="1" applyBorder="1" applyAlignment="1">
      <alignment horizontal="right" vertical="center"/>
    </xf>
    <xf numFmtId="38" fontId="17" fillId="0" borderId="47" xfId="2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4" fillId="0" borderId="54" xfId="0" applyFont="1" applyFill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29" xfId="0" applyFont="1" applyFill="1" applyBorder="1" applyAlignment="1">
      <alignment vertical="center" shrinkToFit="1"/>
    </xf>
    <xf numFmtId="0" fontId="14" fillId="0" borderId="9" xfId="0" applyFont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4" fillId="0" borderId="9" xfId="0" applyFont="1" applyBorder="1" applyAlignment="1">
      <alignment horizontal="left" vertical="center"/>
    </xf>
    <xf numFmtId="38" fontId="17" fillId="0" borderId="1" xfId="2" applyFont="1" applyBorder="1" applyAlignment="1">
      <alignment horizontal="center" vertical="center"/>
    </xf>
    <xf numFmtId="38" fontId="17" fillId="0" borderId="69" xfId="2" applyFont="1" applyBorder="1" applyAlignment="1">
      <alignment vertical="center"/>
    </xf>
    <xf numFmtId="38" fontId="17" fillId="0" borderId="70" xfId="2" applyFont="1" applyBorder="1" applyAlignment="1">
      <alignment vertical="center"/>
    </xf>
    <xf numFmtId="38" fontId="17" fillId="0" borderId="47" xfId="2" applyFont="1" applyBorder="1" applyAlignment="1">
      <alignment horizontal="center" vertical="center"/>
    </xf>
    <xf numFmtId="0" fontId="17" fillId="0" borderId="66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4" fillId="1" borderId="12" xfId="0" applyFont="1" applyFill="1" applyBorder="1" applyAlignment="1">
      <alignment horizontal="left" vertical="center"/>
    </xf>
    <xf numFmtId="0" fontId="14" fillId="1" borderId="0" xfId="0" applyFont="1" applyFill="1" applyBorder="1" applyAlignment="1">
      <alignment horizontal="left" vertical="center"/>
    </xf>
    <xf numFmtId="0" fontId="14" fillId="1" borderId="0" xfId="0" applyFont="1" applyFill="1" applyAlignment="1">
      <alignment horizontal="left" vertical="center"/>
    </xf>
    <xf numFmtId="0" fontId="17" fillId="0" borderId="7" xfId="0" applyNumberFormat="1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 wrapText="1"/>
    </xf>
    <xf numFmtId="5" fontId="19" fillId="2" borderId="54" xfId="0" applyNumberFormat="1" applyFont="1" applyFill="1" applyBorder="1" applyAlignment="1">
      <alignment horizontal="center" vertical="center"/>
    </xf>
    <xf numFmtId="5" fontId="19" fillId="2" borderId="55" xfId="0" applyNumberFormat="1" applyFont="1" applyFill="1" applyBorder="1" applyAlignment="1">
      <alignment horizontal="center" vertical="center"/>
    </xf>
    <xf numFmtId="5" fontId="19" fillId="2" borderId="56" xfId="0" applyNumberFormat="1" applyFont="1" applyFill="1" applyBorder="1" applyAlignment="1">
      <alignment horizontal="center" vertical="center"/>
    </xf>
    <xf numFmtId="5" fontId="19" fillId="2" borderId="57" xfId="0" applyNumberFormat="1" applyFont="1" applyFill="1" applyBorder="1" applyAlignment="1">
      <alignment horizontal="center" vertical="center"/>
    </xf>
    <xf numFmtId="5" fontId="19" fillId="2" borderId="25" xfId="0" applyNumberFormat="1" applyFont="1" applyFill="1" applyBorder="1" applyAlignment="1">
      <alignment horizontal="center" vertical="center"/>
    </xf>
    <xf numFmtId="5" fontId="19" fillId="2" borderId="58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5" fontId="10" fillId="0" borderId="54" xfId="0" applyNumberFormat="1" applyFont="1" applyBorder="1" applyAlignment="1">
      <alignment horizontal="center" vertical="center"/>
    </xf>
    <xf numFmtId="5" fontId="10" fillId="0" borderId="55" xfId="0" applyNumberFormat="1" applyFont="1" applyBorder="1" applyAlignment="1">
      <alignment horizontal="center" vertical="center"/>
    </xf>
    <xf numFmtId="5" fontId="10" fillId="0" borderId="56" xfId="0" applyNumberFormat="1" applyFont="1" applyBorder="1" applyAlignment="1">
      <alignment horizontal="center" vertical="center"/>
    </xf>
    <xf numFmtId="5" fontId="10" fillId="0" borderId="57" xfId="0" applyNumberFormat="1" applyFont="1" applyBorder="1" applyAlignment="1">
      <alignment horizontal="center" vertical="center"/>
    </xf>
    <xf numFmtId="5" fontId="10" fillId="0" borderId="25" xfId="0" applyNumberFormat="1" applyFont="1" applyBorder="1" applyAlignment="1">
      <alignment horizontal="center" vertical="center"/>
    </xf>
    <xf numFmtId="5" fontId="10" fillId="0" borderId="58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left" vertical="center" textRotation="255"/>
    </xf>
    <xf numFmtId="0" fontId="0" fillId="0" borderId="13" xfId="0" applyBorder="1"/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8" fillId="0" borderId="2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60" xfId="0" applyFont="1" applyBorder="1" applyAlignment="1">
      <alignment horizontal="left" vertical="center" shrinkToFit="1"/>
    </xf>
    <xf numFmtId="0" fontId="8" fillId="0" borderId="61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0" fontId="0" fillId="0" borderId="9" xfId="0" applyBorder="1" applyAlignment="1"/>
    <xf numFmtId="0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3" fillId="1" borderId="12" xfId="0" applyFont="1" applyFill="1" applyBorder="1" applyAlignment="1">
      <alignment horizontal="left" vertical="center"/>
    </xf>
    <xf numFmtId="0" fontId="3" fillId="1" borderId="0" xfId="0" applyFont="1" applyFill="1" applyBorder="1" applyAlignment="1">
      <alignment horizontal="left" vertical="center"/>
    </xf>
    <xf numFmtId="0" fontId="3" fillId="1" borderId="0" xfId="0" applyFont="1" applyFill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/>
    </xf>
    <xf numFmtId="58" fontId="3" fillId="1" borderId="0" xfId="0" applyNumberFormat="1" applyFont="1" applyFill="1" applyAlignment="1">
      <alignment horizontal="right" vertical="center"/>
    </xf>
    <xf numFmtId="0" fontId="3" fillId="1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7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17" fillId="0" borderId="81" xfId="0" applyFont="1" applyBorder="1" applyAlignment="1">
      <alignment horizontal="left" vertical="center"/>
    </xf>
    <xf numFmtId="0" fontId="14" fillId="0" borderId="69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38" fontId="17" fillId="0" borderId="1" xfId="2" applyFont="1" applyBorder="1" applyAlignment="1">
      <alignment vertical="center"/>
    </xf>
    <xf numFmtId="0" fontId="4" fillId="0" borderId="76" xfId="0" applyFont="1" applyBorder="1" applyAlignment="1">
      <alignment horizontal="left" vertical="center" shrinkToFit="1"/>
    </xf>
    <xf numFmtId="0" fontId="4" fillId="0" borderId="7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2" applyFont="1" applyBorder="1" applyAlignment="1">
      <alignment vertical="center" shrinkToFit="1"/>
    </xf>
    <xf numFmtId="38" fontId="4" fillId="0" borderId="1" xfId="2" applyFont="1" applyBorder="1" applyAlignment="1">
      <alignment horizontal="center" vertical="center" shrinkToFit="1"/>
    </xf>
    <xf numFmtId="38" fontId="4" fillId="0" borderId="69" xfId="2" applyFont="1" applyBorder="1" applyAlignment="1">
      <alignment vertical="center" shrinkToFit="1"/>
    </xf>
    <xf numFmtId="38" fontId="4" fillId="0" borderId="70" xfId="2" applyFont="1" applyBorder="1" applyAlignment="1">
      <alignment vertical="center" shrinkToFit="1"/>
    </xf>
    <xf numFmtId="38" fontId="4" fillId="0" borderId="47" xfId="2" applyFont="1" applyBorder="1" applyAlignment="1">
      <alignment horizontal="center" vertical="center" shrinkToFit="1"/>
    </xf>
    <xf numFmtId="38" fontId="4" fillId="0" borderId="47" xfId="2" applyFont="1" applyBorder="1" applyAlignment="1">
      <alignment vertical="center" shrinkToFit="1"/>
    </xf>
    <xf numFmtId="38" fontId="4" fillId="0" borderId="71" xfId="2" applyFont="1" applyBorder="1" applyAlignment="1">
      <alignment vertical="center" shrinkToFit="1"/>
    </xf>
    <xf numFmtId="0" fontId="4" fillId="0" borderId="62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center" vertical="center" shrinkToFit="1"/>
    </xf>
    <xf numFmtId="177" fontId="4" fillId="0" borderId="3" xfId="2" applyNumberFormat="1" applyFont="1" applyBorder="1" applyAlignment="1">
      <alignment vertical="center" shrinkToFit="1"/>
    </xf>
    <xf numFmtId="38" fontId="4" fillId="0" borderId="3" xfId="2" applyFont="1" applyBorder="1" applyAlignment="1">
      <alignment vertical="center" shrinkToFit="1"/>
    </xf>
    <xf numFmtId="177" fontId="4" fillId="0" borderId="29" xfId="2" applyNumberFormat="1" applyFont="1" applyBorder="1" applyAlignment="1">
      <alignment horizontal="right" vertical="center" shrinkToFit="1"/>
    </xf>
    <xf numFmtId="177" fontId="4" fillId="0" borderId="9" xfId="2" applyNumberFormat="1" applyFont="1" applyBorder="1" applyAlignment="1">
      <alignment horizontal="right" vertical="center" shrinkToFit="1"/>
    </xf>
    <xf numFmtId="38" fontId="4" fillId="0" borderId="29" xfId="2" applyFont="1" applyBorder="1" applyAlignment="1">
      <alignment vertical="center" shrinkToFit="1"/>
    </xf>
    <xf numFmtId="38" fontId="4" fillId="0" borderId="9" xfId="2" applyFont="1" applyBorder="1" applyAlignment="1">
      <alignment vertical="center" shrinkToFit="1"/>
    </xf>
    <xf numFmtId="38" fontId="4" fillId="0" borderId="2" xfId="2" applyFont="1" applyBorder="1" applyAlignment="1">
      <alignment horizontal="center" vertical="center" shrinkToFit="1"/>
    </xf>
    <xf numFmtId="38" fontId="4" fillId="0" borderId="2" xfId="2" applyFont="1" applyBorder="1" applyAlignment="1">
      <alignment vertical="center" shrinkToFit="1"/>
    </xf>
    <xf numFmtId="38" fontId="4" fillId="0" borderId="42" xfId="2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38" fontId="4" fillId="0" borderId="2" xfId="2" applyFont="1" applyBorder="1" applyAlignment="1">
      <alignment vertical="center" shrinkToFit="1"/>
    </xf>
    <xf numFmtId="177" fontId="4" fillId="0" borderId="2" xfId="2" applyNumberFormat="1" applyFont="1" applyBorder="1" applyAlignment="1">
      <alignment vertical="center" shrinkToFit="1"/>
    </xf>
    <xf numFmtId="38" fontId="4" fillId="0" borderId="2" xfId="2" applyNumberFormat="1" applyFont="1" applyBorder="1" applyAlignment="1">
      <alignment vertical="center" shrinkToFit="1"/>
    </xf>
    <xf numFmtId="0" fontId="4" fillId="0" borderId="65" xfId="0" applyFont="1" applyBorder="1" applyAlignment="1">
      <alignment horizontal="left" vertical="center" shrinkToFit="1"/>
    </xf>
    <xf numFmtId="0" fontId="4" fillId="0" borderId="66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4" xfId="2" applyFont="1" applyBorder="1" applyAlignment="1">
      <alignment vertical="center" shrinkToFit="1"/>
    </xf>
    <xf numFmtId="38" fontId="4" fillId="0" borderId="43" xfId="2" applyFont="1" applyBorder="1" applyAlignment="1">
      <alignment horizontal="center" vertical="center" shrinkToFit="1"/>
    </xf>
    <xf numFmtId="38" fontId="4" fillId="0" borderId="11" xfId="2" applyFont="1" applyBorder="1" applyAlignment="1">
      <alignment vertical="center" shrinkToFit="1"/>
    </xf>
    <xf numFmtId="38" fontId="4" fillId="0" borderId="10" xfId="2" applyFont="1" applyBorder="1" applyAlignment="1">
      <alignment vertical="center" shrinkToFit="1"/>
    </xf>
    <xf numFmtId="38" fontId="4" fillId="0" borderId="43" xfId="2" applyFont="1" applyBorder="1" applyAlignment="1">
      <alignment vertical="center" shrinkToFit="1"/>
    </xf>
    <xf numFmtId="38" fontId="4" fillId="0" borderId="75" xfId="2" applyFont="1" applyBorder="1" applyAlignment="1">
      <alignment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38" fontId="4" fillId="0" borderId="5" xfId="2" applyFont="1" applyBorder="1" applyAlignment="1">
      <alignment vertical="center" shrinkToFit="1"/>
    </xf>
    <xf numFmtId="38" fontId="4" fillId="0" borderId="5" xfId="2" applyFont="1" applyBorder="1" applyAlignment="1">
      <alignment horizontal="center" vertical="center" shrinkToFit="1"/>
    </xf>
    <xf numFmtId="38" fontId="4" fillId="0" borderId="74" xfId="2" applyFont="1" applyBorder="1" applyAlignment="1">
      <alignment vertical="center" shrinkToFit="1"/>
    </xf>
    <xf numFmtId="38" fontId="4" fillId="0" borderId="68" xfId="2" applyFont="1" applyBorder="1" applyAlignment="1">
      <alignment vertical="center" shrinkToFit="1"/>
    </xf>
    <xf numFmtId="38" fontId="4" fillId="0" borderId="5" xfId="2" applyFont="1" applyBorder="1" applyAlignment="1">
      <alignment vertical="center" shrinkToFit="1"/>
    </xf>
    <xf numFmtId="38" fontId="4" fillId="0" borderId="44" xfId="2" applyFont="1" applyBorder="1" applyAlignment="1">
      <alignment vertical="center" shrinkToFit="1"/>
    </xf>
  </cellXfs>
  <cellStyles count="4">
    <cellStyle name="パーセント" xfId="1" builtinId="5"/>
    <cellStyle name="桁区切り" xfId="2" builtinId="6"/>
    <cellStyle name="桁区切り 2" xfId="3" xr:uid="{00000000-0005-0000-0000-000002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4551" name="Line 5">
          <a:extLst>
            <a:ext uri="{FF2B5EF4-FFF2-40B4-BE49-F238E27FC236}">
              <a16:creationId xmlns:a16="http://schemas.microsoft.com/office/drawing/2014/main" id="{F5323A05-DC44-4D99-B19E-F28C063E6AAB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402565</xdr:colOff>
      <xdr:row>7</xdr:row>
      <xdr:rowOff>28575</xdr:rowOff>
    </xdr:from>
    <xdr:to>
      <xdr:col>9</xdr:col>
      <xdr:colOff>11150</xdr:colOff>
      <xdr:row>10</xdr:row>
      <xdr:rowOff>123825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4D3DEE36-331C-4715-8164-09FFD47E1B05}"/>
            </a:ext>
          </a:extLst>
        </xdr:cNvPr>
        <xdr:cNvSpPr txBox="1">
          <a:spLocks noChangeArrowheads="1"/>
        </xdr:cNvSpPr>
      </xdr:nvSpPr>
      <xdr:spPr bwMode="auto">
        <a:xfrm>
          <a:off x="7029450" y="1838325"/>
          <a:ext cx="228600" cy="962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（届出印）</a:t>
          </a:r>
        </a:p>
      </xdr:txBody>
    </xdr:sp>
    <xdr:clientData/>
  </xdr:twoCellAnchor>
  <xdr:twoCellAnchor>
    <xdr:from>
      <xdr:col>12</xdr:col>
      <xdr:colOff>853059</xdr:colOff>
      <xdr:row>23</xdr:row>
      <xdr:rowOff>76200</xdr:rowOff>
    </xdr:from>
    <xdr:to>
      <xdr:col>13</xdr:col>
      <xdr:colOff>333912</xdr:colOff>
      <xdr:row>25</xdr:row>
      <xdr:rowOff>200025</xdr:rowOff>
    </xdr:to>
    <xdr:sp macro="" textlink="">
      <xdr:nvSpPr>
        <xdr:cNvPr id="4112" name="Text Box 16">
          <a:extLst>
            <a:ext uri="{FF2B5EF4-FFF2-40B4-BE49-F238E27FC236}">
              <a16:creationId xmlns:a16="http://schemas.microsoft.com/office/drawing/2014/main" id="{441E2352-57EB-4238-B17A-0B228E397210}"/>
            </a:ext>
          </a:extLst>
        </xdr:cNvPr>
        <xdr:cNvSpPr txBox="1">
          <a:spLocks noChangeArrowheads="1"/>
        </xdr:cNvSpPr>
      </xdr:nvSpPr>
      <xdr:spPr bwMode="auto">
        <a:xfrm>
          <a:off x="9715500" y="6467475"/>
          <a:ext cx="752475" cy="5143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入力印</a:t>
          </a:r>
        </a:p>
      </xdr:txBody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4554" name="Line 21">
          <a:extLst>
            <a:ext uri="{FF2B5EF4-FFF2-40B4-BE49-F238E27FC236}">
              <a16:creationId xmlns:a16="http://schemas.microsoft.com/office/drawing/2014/main" id="{0A30E029-7B38-4B9A-8C2A-993A1B782C54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205740</xdr:colOff>
      <xdr:row>13</xdr:row>
      <xdr:rowOff>0</xdr:rowOff>
    </xdr:from>
    <xdr:to>
      <xdr:col>9</xdr:col>
      <xdr:colOff>15240</xdr:colOff>
      <xdr:row>13</xdr:row>
      <xdr:rowOff>0</xdr:rowOff>
    </xdr:to>
    <xdr:sp macro="" textlink="">
      <xdr:nvSpPr>
        <xdr:cNvPr id="4555" name="Line 23">
          <a:extLst>
            <a:ext uri="{FF2B5EF4-FFF2-40B4-BE49-F238E27FC236}">
              <a16:creationId xmlns:a16="http://schemas.microsoft.com/office/drawing/2014/main" id="{81A6B1FF-4A94-424D-AACA-1552BE064420}"/>
            </a:ext>
          </a:extLst>
        </xdr:cNvPr>
        <xdr:cNvSpPr>
          <a:spLocks noChangeShapeType="1"/>
        </xdr:cNvSpPr>
      </xdr:nvSpPr>
      <xdr:spPr bwMode="auto">
        <a:xfrm>
          <a:off x="4305300" y="354330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209779</xdr:colOff>
      <xdr:row>12</xdr:row>
      <xdr:rowOff>52731</xdr:rowOff>
    </xdr:from>
    <xdr:to>
      <xdr:col>6</xdr:col>
      <xdr:colOff>688314</xdr:colOff>
      <xdr:row>12</xdr:row>
      <xdr:rowOff>262281</xdr:rowOff>
    </xdr:to>
    <xdr:sp macro="" textlink="">
      <xdr:nvSpPr>
        <xdr:cNvPr id="4121" name="Text Box 25">
          <a:extLst>
            <a:ext uri="{FF2B5EF4-FFF2-40B4-BE49-F238E27FC236}">
              <a16:creationId xmlns:a16="http://schemas.microsoft.com/office/drawing/2014/main" id="{C1C94A28-3531-472B-87D2-574B8DA582DB}"/>
            </a:ext>
          </a:extLst>
        </xdr:cNvPr>
        <xdr:cNvSpPr txBox="1">
          <a:spLocks noChangeArrowheads="1"/>
        </xdr:cNvSpPr>
      </xdr:nvSpPr>
      <xdr:spPr bwMode="auto">
        <a:xfrm>
          <a:off x="4614139" y="3337256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（カナ）</a:t>
          </a:r>
        </a:p>
      </xdr:txBody>
    </xdr:sp>
    <xdr:clientData/>
  </xdr:twoCellAnchor>
  <xdr:twoCellAnchor>
    <xdr:from>
      <xdr:col>10</xdr:col>
      <xdr:colOff>30480</xdr:colOff>
      <xdr:row>19</xdr:row>
      <xdr:rowOff>129540</xdr:rowOff>
    </xdr:from>
    <xdr:to>
      <xdr:col>14</xdr:col>
      <xdr:colOff>0</xdr:colOff>
      <xdr:row>23</xdr:row>
      <xdr:rowOff>30480</xdr:rowOff>
    </xdr:to>
    <xdr:grpSp>
      <xdr:nvGrpSpPr>
        <xdr:cNvPr id="4557" name="グループ化 3">
          <a:extLst>
            <a:ext uri="{FF2B5EF4-FFF2-40B4-BE49-F238E27FC236}">
              <a16:creationId xmlns:a16="http://schemas.microsoft.com/office/drawing/2014/main" id="{D19057A7-E2B3-4235-BC03-F38C9C7F4B41}"/>
            </a:ext>
          </a:extLst>
        </xdr:cNvPr>
        <xdr:cNvGrpSpPr>
          <a:grpSpLocks/>
        </xdr:cNvGrpSpPr>
      </xdr:nvGrpSpPr>
      <xdr:grpSpPr bwMode="auto">
        <a:xfrm>
          <a:off x="6751320" y="5410200"/>
          <a:ext cx="2674620" cy="1051560"/>
          <a:chOff x="7524750" y="5105400"/>
          <a:chExt cx="2981325" cy="1323975"/>
        </a:xfrm>
      </xdr:grpSpPr>
      <xdr:sp macro="" textlink="">
        <xdr:nvSpPr>
          <xdr:cNvPr id="4559" name="Rectangle 9">
            <a:extLst>
              <a:ext uri="{FF2B5EF4-FFF2-40B4-BE49-F238E27FC236}">
                <a16:creationId xmlns:a16="http://schemas.microsoft.com/office/drawing/2014/main" id="{ACEDDFDE-246F-4E9F-BA6D-73FF10D6D62F}"/>
              </a:ext>
            </a:extLst>
          </xdr:cNvPr>
          <xdr:cNvSpPr>
            <a:spLocks noChangeArrowheads="1"/>
          </xdr:cNvSpPr>
        </xdr:nvSpPr>
        <xdr:spPr bwMode="auto">
          <a:xfrm>
            <a:off x="7524750" y="5105400"/>
            <a:ext cx="2981325" cy="12858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560" name="Line 10">
            <a:extLst>
              <a:ext uri="{FF2B5EF4-FFF2-40B4-BE49-F238E27FC236}">
                <a16:creationId xmlns:a16="http://schemas.microsoft.com/office/drawing/2014/main" id="{F6C2D817-FE32-45C4-8A03-64D18D1D89AE}"/>
              </a:ext>
            </a:extLst>
          </xdr:cNvPr>
          <xdr:cNvSpPr>
            <a:spLocks noChangeShapeType="1"/>
          </xdr:cNvSpPr>
        </xdr:nvSpPr>
        <xdr:spPr bwMode="auto">
          <a:xfrm>
            <a:off x="7524750" y="5762625"/>
            <a:ext cx="2981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1" name="Line 11">
            <a:extLst>
              <a:ext uri="{FF2B5EF4-FFF2-40B4-BE49-F238E27FC236}">
                <a16:creationId xmlns:a16="http://schemas.microsoft.com/office/drawing/2014/main" id="{38C22E27-7567-47F5-BB0D-C2AA87EEB360}"/>
              </a:ext>
            </a:extLst>
          </xdr:cNvPr>
          <xdr:cNvSpPr>
            <a:spLocks noChangeShapeType="1"/>
          </xdr:cNvSpPr>
        </xdr:nvSpPr>
        <xdr:spPr bwMode="auto">
          <a:xfrm>
            <a:off x="9134475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2" name="Line 12">
            <a:extLst>
              <a:ext uri="{FF2B5EF4-FFF2-40B4-BE49-F238E27FC236}">
                <a16:creationId xmlns:a16="http://schemas.microsoft.com/office/drawing/2014/main" id="{0BF779AC-A010-4246-8D94-6BC51830741C}"/>
              </a:ext>
            </a:extLst>
          </xdr:cNvPr>
          <xdr:cNvSpPr>
            <a:spLocks noChangeShapeType="1"/>
          </xdr:cNvSpPr>
        </xdr:nvSpPr>
        <xdr:spPr bwMode="auto">
          <a:xfrm>
            <a:off x="8467725" y="5105400"/>
            <a:ext cx="0" cy="12954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3" name="Line 13">
            <a:extLst>
              <a:ext uri="{FF2B5EF4-FFF2-40B4-BE49-F238E27FC236}">
                <a16:creationId xmlns:a16="http://schemas.microsoft.com/office/drawing/2014/main" id="{07AC3753-BEB2-4CDD-A44A-E41E7558443F}"/>
              </a:ext>
            </a:extLst>
          </xdr:cNvPr>
          <xdr:cNvSpPr>
            <a:spLocks noChangeShapeType="1"/>
          </xdr:cNvSpPr>
        </xdr:nvSpPr>
        <xdr:spPr bwMode="auto">
          <a:xfrm>
            <a:off x="7829550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0" name="Text Box 14">
            <a:extLst>
              <a:ext uri="{FF2B5EF4-FFF2-40B4-BE49-F238E27FC236}">
                <a16:creationId xmlns:a16="http://schemas.microsoft.com/office/drawing/2014/main" id="{F2799397-1D7D-41BE-924D-914C300CFD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67219" y="5191746"/>
            <a:ext cx="229333" cy="575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工事部</a:t>
            </a:r>
          </a:p>
        </xdr:txBody>
      </xdr:sp>
      <xdr:sp macro="" textlink="">
        <xdr:nvSpPr>
          <xdr:cNvPr id="4111" name="Text Box 15">
            <a:extLst>
              <a:ext uri="{FF2B5EF4-FFF2-40B4-BE49-F238E27FC236}">
                <a16:creationId xmlns:a16="http://schemas.microsoft.com/office/drawing/2014/main" id="{61F54B5A-49A6-48F0-923A-E1537C81F2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2700" y="5815358"/>
            <a:ext cx="246320" cy="614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総務部</a:t>
            </a:r>
          </a:p>
        </xdr:txBody>
      </xdr:sp>
      <xdr:cxnSp macro="">
        <xdr:nvCxnSpPr>
          <xdr:cNvPr id="4566" name="直線コネクタ 2">
            <a:extLst>
              <a:ext uri="{FF2B5EF4-FFF2-40B4-BE49-F238E27FC236}">
                <a16:creationId xmlns:a16="http://schemas.microsoft.com/office/drawing/2014/main" id="{9E9E576E-5943-4F8E-BFD7-E89FB013FA6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10750" y="5114925"/>
            <a:ext cx="9525" cy="127635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209779</xdr:colOff>
      <xdr:row>13</xdr:row>
      <xdr:rowOff>52731</xdr:rowOff>
    </xdr:from>
    <xdr:to>
      <xdr:col>6</xdr:col>
      <xdr:colOff>688314</xdr:colOff>
      <xdr:row>13</xdr:row>
      <xdr:rowOff>262281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93E1004E-E501-46F7-B4AD-890C231FC64A}"/>
            </a:ext>
          </a:extLst>
        </xdr:cNvPr>
        <xdr:cNvSpPr txBox="1">
          <a:spLocks noChangeArrowheads="1"/>
        </xdr:cNvSpPr>
      </xdr:nvSpPr>
      <xdr:spPr bwMode="auto">
        <a:xfrm>
          <a:off x="4614139" y="3629864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ｺﾞｼｯｸM" pitchFamily="49" charset="-128"/>
              <a:ea typeface="HGｺﾞｼｯｸM" pitchFamily="49" charset="-128"/>
            </a:rPr>
            <a:t>（漢字）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0</xdr:rowOff>
    </xdr:from>
    <xdr:to>
      <xdr:col>0</xdr:col>
      <xdr:colOff>205740</xdr:colOff>
      <xdr:row>0</xdr:row>
      <xdr:rowOff>0</xdr:rowOff>
    </xdr:to>
    <xdr:sp macro="" textlink="">
      <xdr:nvSpPr>
        <xdr:cNvPr id="8274" name="Line 1">
          <a:extLst>
            <a:ext uri="{FF2B5EF4-FFF2-40B4-BE49-F238E27FC236}">
              <a16:creationId xmlns:a16="http://schemas.microsoft.com/office/drawing/2014/main" id="{D4F9BB0C-369B-46F9-88A2-397D2D8F1FC4}"/>
            </a:ext>
          </a:extLst>
        </xdr:cNvPr>
        <xdr:cNvSpPr>
          <a:spLocks noChangeShapeType="1"/>
        </xdr:cNvSpPr>
      </xdr:nvSpPr>
      <xdr:spPr bwMode="auto">
        <a:xfrm flipV="1">
          <a:off x="2057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275" name="Line 2">
          <a:extLst>
            <a:ext uri="{FF2B5EF4-FFF2-40B4-BE49-F238E27FC236}">
              <a16:creationId xmlns:a16="http://schemas.microsoft.com/office/drawing/2014/main" id="{67437C3F-740F-4F80-A8B8-EA8E33D3E326}"/>
            </a:ext>
          </a:extLst>
        </xdr:cNvPr>
        <xdr:cNvSpPr>
          <a:spLocks noChangeShapeType="1"/>
        </xdr:cNvSpPr>
      </xdr:nvSpPr>
      <xdr:spPr bwMode="auto">
        <a:xfrm flipH="1">
          <a:off x="205740" y="0"/>
          <a:ext cx="454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276" name="Line 3">
          <a:extLst>
            <a:ext uri="{FF2B5EF4-FFF2-40B4-BE49-F238E27FC236}">
              <a16:creationId xmlns:a16="http://schemas.microsoft.com/office/drawing/2014/main" id="{0AE38A89-F726-4273-8CBC-7083AFC450A1}"/>
            </a:ext>
          </a:extLst>
        </xdr:cNvPr>
        <xdr:cNvSpPr>
          <a:spLocks noChangeShapeType="1"/>
        </xdr:cNvSpPr>
      </xdr:nvSpPr>
      <xdr:spPr bwMode="auto">
        <a:xfrm flipH="1">
          <a:off x="205740" y="0"/>
          <a:ext cx="454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9387" name="Line 5">
          <a:extLst>
            <a:ext uri="{FF2B5EF4-FFF2-40B4-BE49-F238E27FC236}">
              <a16:creationId xmlns:a16="http://schemas.microsoft.com/office/drawing/2014/main" id="{4F7B74D9-72C4-42B3-B090-3BFA8993F020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E31AD1A9-1088-4FBD-9B42-9DAAD1A135B8}"/>
            </a:ext>
          </a:extLst>
        </xdr:cNvPr>
        <xdr:cNvSpPr txBox="1">
          <a:spLocks noChangeArrowheads="1"/>
        </xdr:cNvSpPr>
      </xdr:nvSpPr>
      <xdr:spPr bwMode="auto">
        <a:xfrm>
          <a:off x="4650715" y="3322625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8</xdr:col>
      <xdr:colOff>402565</xdr:colOff>
      <xdr:row>7</xdr:row>
      <xdr:rowOff>28575</xdr:rowOff>
    </xdr:from>
    <xdr:to>
      <xdr:col>9</xdr:col>
      <xdr:colOff>11150</xdr:colOff>
      <xdr:row>10</xdr:row>
      <xdr:rowOff>123825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E5584B4E-D1E1-4DC1-BEBF-D68456A8B1EB}"/>
            </a:ext>
          </a:extLst>
        </xdr:cNvPr>
        <xdr:cNvSpPr txBox="1">
          <a:spLocks noChangeArrowheads="1"/>
        </xdr:cNvSpPr>
      </xdr:nvSpPr>
      <xdr:spPr bwMode="auto">
        <a:xfrm>
          <a:off x="6738747" y="1850060"/>
          <a:ext cx="207643" cy="9730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（届出印）</a:t>
          </a:r>
        </a:p>
      </xdr:txBody>
    </xdr:sp>
    <xdr:clientData/>
  </xdr:twoCellAnchor>
  <xdr:twoCellAnchor>
    <xdr:from>
      <xdr:col>12</xdr:col>
      <xdr:colOff>853059</xdr:colOff>
      <xdr:row>23</xdr:row>
      <xdr:rowOff>76200</xdr:rowOff>
    </xdr:from>
    <xdr:to>
      <xdr:col>13</xdr:col>
      <xdr:colOff>333912</xdr:colOff>
      <xdr:row>25</xdr:row>
      <xdr:rowOff>200025</xdr:rowOff>
    </xdr:to>
    <xdr:sp macro="" textlink="">
      <xdr:nvSpPr>
        <xdr:cNvPr id="5" name="Text Box 16">
          <a:extLst>
            <a:ext uri="{FF2B5EF4-FFF2-40B4-BE49-F238E27FC236}">
              <a16:creationId xmlns:a16="http://schemas.microsoft.com/office/drawing/2014/main" id="{5F1AFB21-292A-44F0-81F7-9F094DAB99EA}"/>
            </a:ext>
          </a:extLst>
        </xdr:cNvPr>
        <xdr:cNvSpPr txBox="1">
          <a:spLocks noChangeArrowheads="1"/>
        </xdr:cNvSpPr>
      </xdr:nvSpPr>
      <xdr:spPr bwMode="auto">
        <a:xfrm>
          <a:off x="9311564" y="6572098"/>
          <a:ext cx="723262" cy="51884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入力印</a:t>
          </a:r>
        </a:p>
      </xdr:txBody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9391" name="Line 21">
          <a:extLst>
            <a:ext uri="{FF2B5EF4-FFF2-40B4-BE49-F238E27FC236}">
              <a16:creationId xmlns:a16="http://schemas.microsoft.com/office/drawing/2014/main" id="{3AF2846B-7251-42F5-B9DE-0B15D96B66AF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7" name="Text Box 22">
          <a:extLst>
            <a:ext uri="{FF2B5EF4-FFF2-40B4-BE49-F238E27FC236}">
              <a16:creationId xmlns:a16="http://schemas.microsoft.com/office/drawing/2014/main" id="{2A46982E-1566-48D7-B165-29DD72B76EC8}"/>
            </a:ext>
          </a:extLst>
        </xdr:cNvPr>
        <xdr:cNvSpPr txBox="1">
          <a:spLocks noChangeArrowheads="1"/>
        </xdr:cNvSpPr>
      </xdr:nvSpPr>
      <xdr:spPr bwMode="auto">
        <a:xfrm>
          <a:off x="4650715" y="3322625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6</xdr:col>
      <xdr:colOff>205740</xdr:colOff>
      <xdr:row>13</xdr:row>
      <xdr:rowOff>0</xdr:rowOff>
    </xdr:from>
    <xdr:to>
      <xdr:col>9</xdr:col>
      <xdr:colOff>15240</xdr:colOff>
      <xdr:row>13</xdr:row>
      <xdr:rowOff>0</xdr:rowOff>
    </xdr:to>
    <xdr:sp macro="" textlink="">
      <xdr:nvSpPr>
        <xdr:cNvPr id="9393" name="Line 23">
          <a:extLst>
            <a:ext uri="{FF2B5EF4-FFF2-40B4-BE49-F238E27FC236}">
              <a16:creationId xmlns:a16="http://schemas.microsoft.com/office/drawing/2014/main" id="{12D8FADE-958B-4906-A5BF-46C0D1A6E5C8}"/>
            </a:ext>
          </a:extLst>
        </xdr:cNvPr>
        <xdr:cNvSpPr>
          <a:spLocks noChangeShapeType="1"/>
        </xdr:cNvSpPr>
      </xdr:nvSpPr>
      <xdr:spPr bwMode="auto">
        <a:xfrm>
          <a:off x="4305300" y="354330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9" name="Text Box 25">
          <a:extLst>
            <a:ext uri="{FF2B5EF4-FFF2-40B4-BE49-F238E27FC236}">
              <a16:creationId xmlns:a16="http://schemas.microsoft.com/office/drawing/2014/main" id="{CAA08F43-3D85-444D-BC9F-65EA8AA81EA6}"/>
            </a:ext>
          </a:extLst>
        </xdr:cNvPr>
        <xdr:cNvSpPr txBox="1">
          <a:spLocks noChangeArrowheads="1"/>
        </xdr:cNvSpPr>
      </xdr:nvSpPr>
      <xdr:spPr bwMode="auto">
        <a:xfrm>
          <a:off x="4650715" y="3322625"/>
          <a:ext cx="50931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10</xdr:col>
      <xdr:colOff>30480</xdr:colOff>
      <xdr:row>19</xdr:row>
      <xdr:rowOff>129540</xdr:rowOff>
    </xdr:from>
    <xdr:to>
      <xdr:col>14</xdr:col>
      <xdr:colOff>0</xdr:colOff>
      <xdr:row>23</xdr:row>
      <xdr:rowOff>30480</xdr:rowOff>
    </xdr:to>
    <xdr:grpSp>
      <xdr:nvGrpSpPr>
        <xdr:cNvPr id="9395" name="グループ化 3">
          <a:extLst>
            <a:ext uri="{FF2B5EF4-FFF2-40B4-BE49-F238E27FC236}">
              <a16:creationId xmlns:a16="http://schemas.microsoft.com/office/drawing/2014/main" id="{CA691CAE-94D3-4C48-B29E-CB01541E93EC}"/>
            </a:ext>
          </a:extLst>
        </xdr:cNvPr>
        <xdr:cNvGrpSpPr>
          <a:grpSpLocks/>
        </xdr:cNvGrpSpPr>
      </xdr:nvGrpSpPr>
      <xdr:grpSpPr bwMode="auto">
        <a:xfrm>
          <a:off x="6751320" y="5410200"/>
          <a:ext cx="2674620" cy="1051560"/>
          <a:chOff x="7524750" y="5105400"/>
          <a:chExt cx="2981325" cy="1323975"/>
        </a:xfrm>
      </xdr:grpSpPr>
      <xdr:sp macro="" textlink="">
        <xdr:nvSpPr>
          <xdr:cNvPr id="9396" name="Rectangle 9">
            <a:extLst>
              <a:ext uri="{FF2B5EF4-FFF2-40B4-BE49-F238E27FC236}">
                <a16:creationId xmlns:a16="http://schemas.microsoft.com/office/drawing/2014/main" id="{8BEA6319-B505-465E-8161-CC89CE0E1E78}"/>
              </a:ext>
            </a:extLst>
          </xdr:cNvPr>
          <xdr:cNvSpPr>
            <a:spLocks noChangeArrowheads="1"/>
          </xdr:cNvSpPr>
        </xdr:nvSpPr>
        <xdr:spPr bwMode="auto">
          <a:xfrm>
            <a:off x="7524750" y="5105400"/>
            <a:ext cx="2981325" cy="128587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9397" name="Line 10">
            <a:extLst>
              <a:ext uri="{FF2B5EF4-FFF2-40B4-BE49-F238E27FC236}">
                <a16:creationId xmlns:a16="http://schemas.microsoft.com/office/drawing/2014/main" id="{7281C14C-3DAF-41C4-9B95-81FA27359590}"/>
              </a:ext>
            </a:extLst>
          </xdr:cNvPr>
          <xdr:cNvSpPr>
            <a:spLocks noChangeShapeType="1"/>
          </xdr:cNvSpPr>
        </xdr:nvSpPr>
        <xdr:spPr bwMode="auto">
          <a:xfrm>
            <a:off x="7524750" y="5762625"/>
            <a:ext cx="29813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98" name="Line 11">
            <a:extLst>
              <a:ext uri="{FF2B5EF4-FFF2-40B4-BE49-F238E27FC236}">
                <a16:creationId xmlns:a16="http://schemas.microsoft.com/office/drawing/2014/main" id="{650A716E-486E-4BB5-94F9-F280B2B7889A}"/>
              </a:ext>
            </a:extLst>
          </xdr:cNvPr>
          <xdr:cNvSpPr>
            <a:spLocks noChangeShapeType="1"/>
          </xdr:cNvSpPr>
        </xdr:nvSpPr>
        <xdr:spPr bwMode="auto">
          <a:xfrm>
            <a:off x="9134475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99" name="Line 12">
            <a:extLst>
              <a:ext uri="{FF2B5EF4-FFF2-40B4-BE49-F238E27FC236}">
                <a16:creationId xmlns:a16="http://schemas.microsoft.com/office/drawing/2014/main" id="{655D7288-A02C-44E6-81C2-B2059D075385}"/>
              </a:ext>
            </a:extLst>
          </xdr:cNvPr>
          <xdr:cNvSpPr>
            <a:spLocks noChangeShapeType="1"/>
          </xdr:cNvSpPr>
        </xdr:nvSpPr>
        <xdr:spPr bwMode="auto">
          <a:xfrm>
            <a:off x="8467725" y="5105400"/>
            <a:ext cx="0" cy="12954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00" name="Line 13">
            <a:extLst>
              <a:ext uri="{FF2B5EF4-FFF2-40B4-BE49-F238E27FC236}">
                <a16:creationId xmlns:a16="http://schemas.microsoft.com/office/drawing/2014/main" id="{6E71F6B6-3F11-4E30-81AE-463B984AD522}"/>
              </a:ext>
            </a:extLst>
          </xdr:cNvPr>
          <xdr:cNvSpPr>
            <a:spLocks noChangeShapeType="1"/>
          </xdr:cNvSpPr>
        </xdr:nvSpPr>
        <xdr:spPr bwMode="auto">
          <a:xfrm>
            <a:off x="7829550" y="5105400"/>
            <a:ext cx="0" cy="128587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Text Box 14">
            <a:extLst>
              <a:ext uri="{FF2B5EF4-FFF2-40B4-BE49-F238E27FC236}">
                <a16:creationId xmlns:a16="http://schemas.microsoft.com/office/drawing/2014/main" id="{80D2B715-6832-46B8-BEFA-057094550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67219" y="5191746"/>
            <a:ext cx="229333" cy="5756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工事部</a:t>
            </a:r>
          </a:p>
        </xdr:txBody>
      </xdr:sp>
      <xdr:sp macro="" textlink="">
        <xdr:nvSpPr>
          <xdr:cNvPr id="17" name="Text Box 15">
            <a:extLst>
              <a:ext uri="{FF2B5EF4-FFF2-40B4-BE49-F238E27FC236}">
                <a16:creationId xmlns:a16="http://schemas.microsoft.com/office/drawing/2014/main" id="{8E062937-2142-4467-8310-84C9387993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7592700" y="5815358"/>
            <a:ext cx="246320" cy="6140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wordArtVertRtl" wrap="square" lIns="27432" tIns="0" rIns="0" bIns="0" anchor="b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総務部</a:t>
            </a:r>
          </a:p>
        </xdr:txBody>
      </xdr:sp>
      <xdr:cxnSp macro="">
        <xdr:nvCxnSpPr>
          <xdr:cNvPr id="9403" name="直線コネクタ 2">
            <a:extLst>
              <a:ext uri="{FF2B5EF4-FFF2-40B4-BE49-F238E27FC236}">
                <a16:creationId xmlns:a16="http://schemas.microsoft.com/office/drawing/2014/main" id="{7318A87A-86C2-4DE0-B72D-CAC64B6BF64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810750" y="5114925"/>
            <a:ext cx="9525" cy="127635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12</xdr:row>
      <xdr:rowOff>281940</xdr:rowOff>
    </xdr:from>
    <xdr:to>
      <xdr:col>9</xdr:col>
      <xdr:colOff>7620</xdr:colOff>
      <xdr:row>12</xdr:row>
      <xdr:rowOff>281940</xdr:rowOff>
    </xdr:to>
    <xdr:sp macro="" textlink="">
      <xdr:nvSpPr>
        <xdr:cNvPr id="7701" name="Line 1">
          <a:extLst>
            <a:ext uri="{FF2B5EF4-FFF2-40B4-BE49-F238E27FC236}">
              <a16:creationId xmlns:a16="http://schemas.microsoft.com/office/drawing/2014/main" id="{3D41A7BA-8179-4079-A10C-6C656B7E2FCD}"/>
            </a:ext>
          </a:extLst>
        </xdr:cNvPr>
        <xdr:cNvSpPr>
          <a:spLocks noChangeShapeType="1"/>
        </xdr:cNvSpPr>
      </xdr:nvSpPr>
      <xdr:spPr bwMode="auto">
        <a:xfrm>
          <a:off x="4297680" y="353568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7702" name="Line 2">
          <a:extLst>
            <a:ext uri="{FF2B5EF4-FFF2-40B4-BE49-F238E27FC236}">
              <a16:creationId xmlns:a16="http://schemas.microsoft.com/office/drawing/2014/main" id="{4886FFA4-A820-45A2-AB09-32C6DFF67A9F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7171" name="Text Box 3">
          <a:extLst>
            <a:ext uri="{FF2B5EF4-FFF2-40B4-BE49-F238E27FC236}">
              <a16:creationId xmlns:a16="http://schemas.microsoft.com/office/drawing/2014/main" id="{1200D7F0-8968-423C-83C9-7DB08B74DE64}"/>
            </a:ext>
          </a:extLst>
        </xdr:cNvPr>
        <xdr:cNvSpPr txBox="1">
          <a:spLocks noChangeArrowheads="1"/>
        </xdr:cNvSpPr>
      </xdr:nvSpPr>
      <xdr:spPr bwMode="auto">
        <a:xfrm>
          <a:off x="4857750" y="3276600"/>
          <a:ext cx="523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8</xdr:col>
      <xdr:colOff>402565</xdr:colOff>
      <xdr:row>7</xdr:row>
      <xdr:rowOff>28575</xdr:rowOff>
    </xdr:from>
    <xdr:to>
      <xdr:col>9</xdr:col>
      <xdr:colOff>11150</xdr:colOff>
      <xdr:row>10</xdr:row>
      <xdr:rowOff>123825</xdr:rowOff>
    </xdr:to>
    <xdr:sp macro="" textlink="">
      <xdr:nvSpPr>
        <xdr:cNvPr id="7172" name="Text Box 4">
          <a:extLst>
            <a:ext uri="{FF2B5EF4-FFF2-40B4-BE49-F238E27FC236}">
              <a16:creationId xmlns:a16="http://schemas.microsoft.com/office/drawing/2014/main" id="{8DE1D09B-F7C6-42FF-90B9-8A95F93AEB8B}"/>
            </a:ext>
          </a:extLst>
        </xdr:cNvPr>
        <xdr:cNvSpPr txBox="1">
          <a:spLocks noChangeArrowheads="1"/>
        </xdr:cNvSpPr>
      </xdr:nvSpPr>
      <xdr:spPr bwMode="auto">
        <a:xfrm>
          <a:off x="7029450" y="1838325"/>
          <a:ext cx="228600" cy="952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（届出印）</a:t>
          </a:r>
        </a:p>
      </xdr:txBody>
    </xdr:sp>
    <xdr:clientData/>
  </xdr:twoCellAnchor>
  <xdr:twoCellAnchor>
    <xdr:from>
      <xdr:col>10</xdr:col>
      <xdr:colOff>7620</xdr:colOff>
      <xdr:row>19</xdr:row>
      <xdr:rowOff>144780</xdr:rowOff>
    </xdr:from>
    <xdr:to>
      <xdr:col>13</xdr:col>
      <xdr:colOff>358140</xdr:colOff>
      <xdr:row>23</xdr:row>
      <xdr:rowOff>0</xdr:rowOff>
    </xdr:to>
    <xdr:sp macro="" textlink="">
      <xdr:nvSpPr>
        <xdr:cNvPr id="7705" name="Rectangle 6">
          <a:extLst>
            <a:ext uri="{FF2B5EF4-FFF2-40B4-BE49-F238E27FC236}">
              <a16:creationId xmlns:a16="http://schemas.microsoft.com/office/drawing/2014/main" id="{090EE815-40D1-45F1-8053-231E73E503A3}"/>
            </a:ext>
          </a:extLst>
        </xdr:cNvPr>
        <xdr:cNvSpPr>
          <a:spLocks noChangeArrowheads="1"/>
        </xdr:cNvSpPr>
      </xdr:nvSpPr>
      <xdr:spPr bwMode="auto">
        <a:xfrm>
          <a:off x="6728460" y="5425440"/>
          <a:ext cx="2674620" cy="1005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792480</xdr:colOff>
      <xdr:row>19</xdr:row>
      <xdr:rowOff>144780</xdr:rowOff>
    </xdr:from>
    <xdr:to>
      <xdr:col>12</xdr:col>
      <xdr:colOff>792480</xdr:colOff>
      <xdr:row>23</xdr:row>
      <xdr:rowOff>0</xdr:rowOff>
    </xdr:to>
    <xdr:sp macro="" textlink="">
      <xdr:nvSpPr>
        <xdr:cNvPr id="7706" name="Line 8">
          <a:extLst>
            <a:ext uri="{FF2B5EF4-FFF2-40B4-BE49-F238E27FC236}">
              <a16:creationId xmlns:a16="http://schemas.microsoft.com/office/drawing/2014/main" id="{07979A2E-2179-4105-8A2A-BEF2F77ED2DD}"/>
            </a:ext>
          </a:extLst>
        </xdr:cNvPr>
        <xdr:cNvSpPr>
          <a:spLocks noChangeShapeType="1"/>
        </xdr:cNvSpPr>
      </xdr:nvSpPr>
      <xdr:spPr bwMode="auto">
        <a:xfrm>
          <a:off x="8641080" y="5425440"/>
          <a:ext cx="0" cy="1005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19</xdr:row>
      <xdr:rowOff>144780</xdr:rowOff>
    </xdr:from>
    <xdr:to>
      <xdr:col>12</xdr:col>
      <xdr:colOff>0</xdr:colOff>
      <xdr:row>23</xdr:row>
      <xdr:rowOff>7620</xdr:rowOff>
    </xdr:to>
    <xdr:sp macro="" textlink="">
      <xdr:nvSpPr>
        <xdr:cNvPr id="7707" name="Line 9">
          <a:extLst>
            <a:ext uri="{FF2B5EF4-FFF2-40B4-BE49-F238E27FC236}">
              <a16:creationId xmlns:a16="http://schemas.microsoft.com/office/drawing/2014/main" id="{0C0D4D5B-98DD-4883-8F7E-357235920835}"/>
            </a:ext>
          </a:extLst>
        </xdr:cNvPr>
        <xdr:cNvSpPr>
          <a:spLocks noChangeShapeType="1"/>
        </xdr:cNvSpPr>
      </xdr:nvSpPr>
      <xdr:spPr bwMode="auto">
        <a:xfrm>
          <a:off x="7848600" y="5425440"/>
          <a:ext cx="0" cy="1013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365760</xdr:colOff>
      <xdr:row>19</xdr:row>
      <xdr:rowOff>144780</xdr:rowOff>
    </xdr:from>
    <xdr:to>
      <xdr:col>10</xdr:col>
      <xdr:colOff>365760</xdr:colOff>
      <xdr:row>23</xdr:row>
      <xdr:rowOff>0</xdr:rowOff>
    </xdr:to>
    <xdr:sp macro="" textlink="">
      <xdr:nvSpPr>
        <xdr:cNvPr id="7708" name="Line 10">
          <a:extLst>
            <a:ext uri="{FF2B5EF4-FFF2-40B4-BE49-F238E27FC236}">
              <a16:creationId xmlns:a16="http://schemas.microsoft.com/office/drawing/2014/main" id="{215C49E6-26AD-4393-ADB6-6074DFB084D8}"/>
            </a:ext>
          </a:extLst>
        </xdr:cNvPr>
        <xdr:cNvSpPr>
          <a:spLocks noChangeShapeType="1"/>
        </xdr:cNvSpPr>
      </xdr:nvSpPr>
      <xdr:spPr bwMode="auto">
        <a:xfrm>
          <a:off x="7086600" y="5425440"/>
          <a:ext cx="0" cy="1005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104775</xdr:colOff>
      <xdr:row>19</xdr:row>
      <xdr:rowOff>228600</xdr:rowOff>
    </xdr:from>
    <xdr:to>
      <xdr:col>10</xdr:col>
      <xdr:colOff>296918</xdr:colOff>
      <xdr:row>21</xdr:row>
      <xdr:rowOff>0</xdr:rowOff>
    </xdr:to>
    <xdr:sp macro="" textlink="">
      <xdr:nvSpPr>
        <xdr:cNvPr id="7179" name="Text Box 11">
          <a:extLst>
            <a:ext uri="{FF2B5EF4-FFF2-40B4-BE49-F238E27FC236}">
              <a16:creationId xmlns:a16="http://schemas.microsoft.com/office/drawing/2014/main" id="{FE8CE964-497C-492E-9CB8-FB9BD5E4428E}"/>
            </a:ext>
          </a:extLst>
        </xdr:cNvPr>
        <xdr:cNvSpPr txBox="1">
          <a:spLocks noChangeArrowheads="1"/>
        </xdr:cNvSpPr>
      </xdr:nvSpPr>
      <xdr:spPr bwMode="auto">
        <a:xfrm>
          <a:off x="7620000" y="5181600"/>
          <a:ext cx="228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工事部</a:t>
          </a:r>
        </a:p>
      </xdr:txBody>
    </xdr:sp>
    <xdr:clientData/>
  </xdr:twoCellAnchor>
  <xdr:twoCellAnchor>
    <xdr:from>
      <xdr:col>10</xdr:col>
      <xdr:colOff>99365</xdr:colOff>
      <xdr:row>21</xdr:row>
      <xdr:rowOff>0</xdr:rowOff>
    </xdr:from>
    <xdr:to>
      <xdr:col>10</xdr:col>
      <xdr:colOff>324017</xdr:colOff>
      <xdr:row>23</xdr:row>
      <xdr:rowOff>38100</xdr:rowOff>
    </xdr:to>
    <xdr:sp macro="" textlink="">
      <xdr:nvSpPr>
        <xdr:cNvPr id="7180" name="Text Box 12">
          <a:extLst>
            <a:ext uri="{FF2B5EF4-FFF2-40B4-BE49-F238E27FC236}">
              <a16:creationId xmlns:a16="http://schemas.microsoft.com/office/drawing/2014/main" id="{EE22F749-9CA9-4149-8483-8E3CE7F25BC8}"/>
            </a:ext>
          </a:extLst>
        </xdr:cNvPr>
        <xdr:cNvSpPr txBox="1">
          <a:spLocks noChangeArrowheads="1"/>
        </xdr:cNvSpPr>
      </xdr:nvSpPr>
      <xdr:spPr bwMode="auto">
        <a:xfrm>
          <a:off x="7629525" y="5810250"/>
          <a:ext cx="2476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総務部</a:t>
          </a:r>
        </a:p>
      </xdr:txBody>
    </xdr:sp>
    <xdr:clientData/>
  </xdr:twoCellAnchor>
  <xdr:twoCellAnchor>
    <xdr:from>
      <xdr:col>12</xdr:col>
      <xdr:colOff>853059</xdr:colOff>
      <xdr:row>23</xdr:row>
      <xdr:rowOff>76200</xdr:rowOff>
    </xdr:from>
    <xdr:to>
      <xdr:col>13</xdr:col>
      <xdr:colOff>333912</xdr:colOff>
      <xdr:row>25</xdr:row>
      <xdr:rowOff>200025</xdr:rowOff>
    </xdr:to>
    <xdr:sp macro="" textlink="">
      <xdr:nvSpPr>
        <xdr:cNvPr id="7181" name="Text Box 13">
          <a:extLst>
            <a:ext uri="{FF2B5EF4-FFF2-40B4-BE49-F238E27FC236}">
              <a16:creationId xmlns:a16="http://schemas.microsoft.com/office/drawing/2014/main" id="{7F45F40F-B03E-46B1-8835-A4419935B37A}"/>
            </a:ext>
          </a:extLst>
        </xdr:cNvPr>
        <xdr:cNvSpPr txBox="1">
          <a:spLocks noChangeArrowheads="1"/>
        </xdr:cNvSpPr>
      </xdr:nvSpPr>
      <xdr:spPr bwMode="auto">
        <a:xfrm>
          <a:off x="9715500" y="6457950"/>
          <a:ext cx="752475" cy="514350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入力印</a:t>
          </a:r>
        </a:p>
      </xdr:txBody>
    </xdr:sp>
    <xdr:clientData/>
  </xdr:twoCellAnchor>
  <xdr:twoCellAnchor>
    <xdr:from>
      <xdr:col>6</xdr:col>
      <xdr:colOff>220980</xdr:colOff>
      <xdr:row>12</xdr:row>
      <xdr:rowOff>281940</xdr:rowOff>
    </xdr:from>
    <xdr:to>
      <xdr:col>9</xdr:col>
      <xdr:colOff>30480</xdr:colOff>
      <xdr:row>12</xdr:row>
      <xdr:rowOff>281940</xdr:rowOff>
    </xdr:to>
    <xdr:sp macro="" textlink="">
      <xdr:nvSpPr>
        <xdr:cNvPr id="7712" name="Line 16">
          <a:extLst>
            <a:ext uri="{FF2B5EF4-FFF2-40B4-BE49-F238E27FC236}">
              <a16:creationId xmlns:a16="http://schemas.microsoft.com/office/drawing/2014/main" id="{D758CE55-A647-4CF2-8C9B-6031933B14B4}"/>
            </a:ext>
          </a:extLst>
        </xdr:cNvPr>
        <xdr:cNvSpPr>
          <a:spLocks noChangeShapeType="1"/>
        </xdr:cNvSpPr>
      </xdr:nvSpPr>
      <xdr:spPr bwMode="auto">
        <a:xfrm>
          <a:off x="4320540" y="3535680"/>
          <a:ext cx="2186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198120</xdr:colOff>
      <xdr:row>12</xdr:row>
      <xdr:rowOff>0</xdr:rowOff>
    </xdr:from>
    <xdr:to>
      <xdr:col>6</xdr:col>
      <xdr:colOff>198120</xdr:colOff>
      <xdr:row>14</xdr:row>
      <xdr:rowOff>0</xdr:rowOff>
    </xdr:to>
    <xdr:sp macro="" textlink="">
      <xdr:nvSpPr>
        <xdr:cNvPr id="7713" name="Line 17">
          <a:extLst>
            <a:ext uri="{FF2B5EF4-FFF2-40B4-BE49-F238E27FC236}">
              <a16:creationId xmlns:a16="http://schemas.microsoft.com/office/drawing/2014/main" id="{5907F789-463C-4C2F-819F-EE9138481F91}"/>
            </a:ext>
          </a:extLst>
        </xdr:cNvPr>
        <xdr:cNvSpPr>
          <a:spLocks noChangeShapeType="1"/>
        </xdr:cNvSpPr>
      </xdr:nvSpPr>
      <xdr:spPr bwMode="auto">
        <a:xfrm>
          <a:off x="4297680" y="3253740"/>
          <a:ext cx="0" cy="579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238735</xdr:colOff>
      <xdr:row>12</xdr:row>
      <xdr:rowOff>38100</xdr:rowOff>
    </xdr:from>
    <xdr:to>
      <xdr:col>6</xdr:col>
      <xdr:colOff>717778</xdr:colOff>
      <xdr:row>12</xdr:row>
      <xdr:rowOff>247650</xdr:rowOff>
    </xdr:to>
    <xdr:sp macro="" textlink="">
      <xdr:nvSpPr>
        <xdr:cNvPr id="7186" name="Text Box 18">
          <a:extLst>
            <a:ext uri="{FF2B5EF4-FFF2-40B4-BE49-F238E27FC236}">
              <a16:creationId xmlns:a16="http://schemas.microsoft.com/office/drawing/2014/main" id="{3AC2586C-D0DD-4BFA-BD27-9BBB24B96E0F}"/>
            </a:ext>
          </a:extLst>
        </xdr:cNvPr>
        <xdr:cNvSpPr txBox="1">
          <a:spLocks noChangeArrowheads="1"/>
        </xdr:cNvSpPr>
      </xdr:nvSpPr>
      <xdr:spPr bwMode="auto">
        <a:xfrm>
          <a:off x="4857750" y="3276600"/>
          <a:ext cx="5238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（カナ）</a:t>
          </a:r>
        </a:p>
      </xdr:txBody>
    </xdr:sp>
    <xdr:clientData/>
  </xdr:twoCellAnchor>
  <xdr:twoCellAnchor>
    <xdr:from>
      <xdr:col>7</xdr:col>
      <xdr:colOff>945109</xdr:colOff>
      <xdr:row>14</xdr:row>
      <xdr:rowOff>219075</xdr:rowOff>
    </xdr:from>
    <xdr:to>
      <xdr:col>10</xdr:col>
      <xdr:colOff>28584</xdr:colOff>
      <xdr:row>16</xdr:row>
      <xdr:rowOff>28575</xdr:rowOff>
    </xdr:to>
    <xdr:sp macro="" textlink="">
      <xdr:nvSpPr>
        <xdr:cNvPr id="7187" name="AutoShape 19">
          <a:extLst>
            <a:ext uri="{FF2B5EF4-FFF2-40B4-BE49-F238E27FC236}">
              <a16:creationId xmlns:a16="http://schemas.microsoft.com/office/drawing/2014/main" id="{09ECB0E9-503B-4A78-AE23-94BFC2E87523}"/>
            </a:ext>
          </a:extLst>
        </xdr:cNvPr>
        <xdr:cNvSpPr>
          <a:spLocks noChangeArrowheads="1"/>
        </xdr:cNvSpPr>
      </xdr:nvSpPr>
      <xdr:spPr bwMode="auto">
        <a:xfrm>
          <a:off x="6448425" y="4029075"/>
          <a:ext cx="1095375" cy="381000"/>
        </a:xfrm>
        <a:prstGeom prst="wedgeRectCallout">
          <a:avLst>
            <a:gd name="adj1" fmla="val -43912"/>
            <a:gd name="adj2" fmla="val 80000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請求金額と同じ</a:t>
          </a:r>
        </a:p>
      </xdr:txBody>
    </xdr:sp>
    <xdr:clientData/>
  </xdr:twoCellAnchor>
  <xdr:twoCellAnchor>
    <xdr:from>
      <xdr:col>14</xdr:col>
      <xdr:colOff>114300</xdr:colOff>
      <xdr:row>8</xdr:row>
      <xdr:rowOff>7620</xdr:rowOff>
    </xdr:from>
    <xdr:to>
      <xdr:col>14</xdr:col>
      <xdr:colOff>373380</xdr:colOff>
      <xdr:row>13</xdr:row>
      <xdr:rowOff>281940</xdr:rowOff>
    </xdr:to>
    <xdr:sp macro="" textlink="">
      <xdr:nvSpPr>
        <xdr:cNvPr id="7716" name="AutoShape 20">
          <a:extLst>
            <a:ext uri="{FF2B5EF4-FFF2-40B4-BE49-F238E27FC236}">
              <a16:creationId xmlns:a16="http://schemas.microsoft.com/office/drawing/2014/main" id="{700A80D9-B388-4214-B0B5-7CFC1996DC37}"/>
            </a:ext>
          </a:extLst>
        </xdr:cNvPr>
        <xdr:cNvSpPr>
          <a:spLocks/>
        </xdr:cNvSpPr>
      </xdr:nvSpPr>
      <xdr:spPr bwMode="auto">
        <a:xfrm>
          <a:off x="9540240" y="2103120"/>
          <a:ext cx="259080" cy="1722120"/>
        </a:xfrm>
        <a:prstGeom prst="rightBrace">
          <a:avLst>
            <a:gd name="adj1" fmla="val 553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106680</xdr:colOff>
      <xdr:row>14</xdr:row>
      <xdr:rowOff>7620</xdr:rowOff>
    </xdr:from>
    <xdr:to>
      <xdr:col>14</xdr:col>
      <xdr:colOff>373380</xdr:colOff>
      <xdr:row>19</xdr:row>
      <xdr:rowOff>0</xdr:rowOff>
    </xdr:to>
    <xdr:sp macro="" textlink="">
      <xdr:nvSpPr>
        <xdr:cNvPr id="7717" name="AutoShape 21">
          <a:extLst>
            <a:ext uri="{FF2B5EF4-FFF2-40B4-BE49-F238E27FC236}">
              <a16:creationId xmlns:a16="http://schemas.microsoft.com/office/drawing/2014/main" id="{112C838A-7711-46D5-A5C1-74D96029B929}"/>
            </a:ext>
          </a:extLst>
        </xdr:cNvPr>
        <xdr:cNvSpPr>
          <a:spLocks/>
        </xdr:cNvSpPr>
      </xdr:nvSpPr>
      <xdr:spPr bwMode="auto">
        <a:xfrm>
          <a:off x="9532620" y="3840480"/>
          <a:ext cx="266700" cy="1440180"/>
        </a:xfrm>
        <a:prstGeom prst="rightBrace">
          <a:avLst>
            <a:gd name="adj1" fmla="val 45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854963</xdr:colOff>
      <xdr:row>18</xdr:row>
      <xdr:rowOff>19050</xdr:rowOff>
    </xdr:from>
    <xdr:to>
      <xdr:col>7</xdr:col>
      <xdr:colOff>38041</xdr:colOff>
      <xdr:row>19</xdr:row>
      <xdr:rowOff>112593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27B0A915-DA07-44BC-852A-A279F711444F}"/>
            </a:ext>
          </a:extLst>
        </xdr:cNvPr>
        <xdr:cNvSpPr/>
      </xdr:nvSpPr>
      <xdr:spPr bwMode="auto">
        <a:xfrm>
          <a:off x="3609974" y="4686300"/>
          <a:ext cx="1819276" cy="371475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請求内容を必ず記載してください</a:t>
          </a:r>
        </a:p>
      </xdr:txBody>
    </xdr:sp>
    <xdr:clientData/>
  </xdr:twoCellAnchor>
  <xdr:twoCellAnchor>
    <xdr:from>
      <xdr:col>2</xdr:col>
      <xdr:colOff>786384</xdr:colOff>
      <xdr:row>26</xdr:row>
      <xdr:rowOff>19050</xdr:rowOff>
    </xdr:from>
    <xdr:to>
      <xdr:col>5</xdr:col>
      <xdr:colOff>423793</xdr:colOff>
      <xdr:row>28</xdr:row>
      <xdr:rowOff>57150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1C2557C3-6BD7-4AA8-9575-92B67CB61CD2}"/>
            </a:ext>
          </a:extLst>
        </xdr:cNvPr>
        <xdr:cNvSpPr/>
      </xdr:nvSpPr>
      <xdr:spPr bwMode="auto">
        <a:xfrm>
          <a:off x="1762125" y="7058025"/>
          <a:ext cx="2486025" cy="381000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900"/>
            <a:t>支払条件は注文書の条件を記載してください</a:t>
          </a:r>
        </a:p>
      </xdr:txBody>
    </xdr:sp>
    <xdr:clientData/>
  </xdr:twoCellAnchor>
  <xdr:twoCellAnchor>
    <xdr:from>
      <xdr:col>6</xdr:col>
      <xdr:colOff>0</xdr:colOff>
      <xdr:row>6</xdr:row>
      <xdr:rowOff>152400</xdr:rowOff>
    </xdr:from>
    <xdr:to>
      <xdr:col>8</xdr:col>
      <xdr:colOff>373380</xdr:colOff>
      <xdr:row>10</xdr:row>
      <xdr:rowOff>144780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BB747587-2A5E-4C53-9EB0-6748ACD00A92}"/>
            </a:ext>
          </a:extLst>
        </xdr:cNvPr>
        <xdr:cNvSpPr txBox="1"/>
      </xdr:nvSpPr>
      <xdr:spPr>
        <a:xfrm>
          <a:off x="4099560" y="1668780"/>
          <a:ext cx="2164080" cy="115062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kumimoji="1" lang="ja-JP" altLang="en-US" sz="1050">
              <a:solidFill>
                <a:srgbClr val="FF0000"/>
              </a:solidFill>
            </a:rPr>
            <a:t>大阪府大阪市生野区中川西</a:t>
          </a:r>
          <a:r>
            <a:rPr kumimoji="1" lang="en-US" altLang="ja-JP" sz="1050">
              <a:solidFill>
                <a:srgbClr val="FF0000"/>
              </a:solidFill>
            </a:rPr>
            <a:t>1-8-4</a:t>
          </a: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大勝建設株式会社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ja-JP" altLang="en-US" sz="1050">
              <a:solidFill>
                <a:srgbClr val="FF0000"/>
              </a:solidFill>
            </a:rPr>
            <a:t>代表取締役　脇坂育男</a:t>
          </a:r>
          <a:endParaRPr kumimoji="1" lang="en-US" altLang="ja-JP" sz="1050">
            <a:solidFill>
              <a:srgbClr val="FF0000"/>
            </a:solidFill>
          </a:endParaRPr>
        </a:p>
        <a:p>
          <a:pPr algn="l"/>
          <a:r>
            <a:rPr kumimoji="1" lang="en-US" altLang="ja-JP" sz="1050">
              <a:solidFill>
                <a:srgbClr val="FF0000"/>
              </a:solidFill>
            </a:rPr>
            <a:t>TEL</a:t>
          </a:r>
          <a:r>
            <a:rPr kumimoji="1" lang="ja-JP" altLang="en-US" sz="1050">
              <a:solidFill>
                <a:srgbClr val="FF0000"/>
              </a:solidFill>
            </a:rPr>
            <a:t>　</a:t>
          </a:r>
          <a:r>
            <a:rPr kumimoji="1" lang="en-US" altLang="ja-JP" sz="1050">
              <a:solidFill>
                <a:srgbClr val="FF0000"/>
              </a:solidFill>
            </a:rPr>
            <a:t>06-6718-2100</a:t>
          </a:r>
        </a:p>
        <a:p>
          <a:pPr algn="l"/>
          <a:r>
            <a:rPr kumimoji="1" lang="en-US" altLang="ja-JP" sz="1050">
              <a:solidFill>
                <a:srgbClr val="FF0000"/>
              </a:solidFill>
            </a:rPr>
            <a:t>fax</a:t>
          </a:r>
          <a:r>
            <a:rPr kumimoji="1" lang="ja-JP" altLang="en-US" sz="1050">
              <a:solidFill>
                <a:srgbClr val="FF0000"/>
              </a:solidFill>
            </a:rPr>
            <a:t>　</a:t>
          </a:r>
          <a:r>
            <a:rPr kumimoji="1" lang="en-US" altLang="ja-JP" sz="1050">
              <a:solidFill>
                <a:srgbClr val="FF0000"/>
              </a:solidFill>
            </a:rPr>
            <a:t>06-6718-2111</a:t>
          </a:r>
        </a:p>
      </xdr:txBody>
    </xdr:sp>
    <xdr:clientData/>
  </xdr:twoCellAnchor>
  <xdr:twoCellAnchor>
    <xdr:from>
      <xdr:col>7</xdr:col>
      <xdr:colOff>736459</xdr:colOff>
      <xdr:row>8</xdr:row>
      <xdr:rowOff>196798</xdr:rowOff>
    </xdr:from>
    <xdr:to>
      <xdr:col>8</xdr:col>
      <xdr:colOff>358140</xdr:colOff>
      <xdr:row>10</xdr:row>
      <xdr:rowOff>220980</xdr:rowOff>
    </xdr:to>
    <xdr:sp macro="" textlink="">
      <xdr:nvSpPr>
        <xdr:cNvPr id="24" name="円/楕円 28">
          <a:extLst>
            <a:ext uri="{FF2B5EF4-FFF2-40B4-BE49-F238E27FC236}">
              <a16:creationId xmlns:a16="http://schemas.microsoft.com/office/drawing/2014/main" id="{37715DDC-14AA-4016-8434-1B038AF1EF7F}"/>
            </a:ext>
          </a:extLst>
        </xdr:cNvPr>
        <xdr:cNvSpPr/>
      </xdr:nvSpPr>
      <xdr:spPr bwMode="auto">
        <a:xfrm>
          <a:off x="5559919" y="2292298"/>
          <a:ext cx="688481" cy="603302"/>
        </a:xfrm>
        <a:prstGeom prst="ellips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0</xdr:rowOff>
    </xdr:from>
    <xdr:to>
      <xdr:col>0</xdr:col>
      <xdr:colOff>205740</xdr:colOff>
      <xdr:row>0</xdr:row>
      <xdr:rowOff>0</xdr:rowOff>
    </xdr:to>
    <xdr:sp macro="" textlink="">
      <xdr:nvSpPr>
        <xdr:cNvPr id="6227" name="Line 1">
          <a:extLst>
            <a:ext uri="{FF2B5EF4-FFF2-40B4-BE49-F238E27FC236}">
              <a16:creationId xmlns:a16="http://schemas.microsoft.com/office/drawing/2014/main" id="{4A6F106D-657F-4F8E-A01F-B597533520F4}"/>
            </a:ext>
          </a:extLst>
        </xdr:cNvPr>
        <xdr:cNvSpPr>
          <a:spLocks noChangeShapeType="1"/>
        </xdr:cNvSpPr>
      </xdr:nvSpPr>
      <xdr:spPr bwMode="auto">
        <a:xfrm flipV="1">
          <a:off x="20574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28" name="Line 2">
          <a:extLst>
            <a:ext uri="{FF2B5EF4-FFF2-40B4-BE49-F238E27FC236}">
              <a16:creationId xmlns:a16="http://schemas.microsoft.com/office/drawing/2014/main" id="{42735793-033D-4061-81E2-977D4FA0075C}"/>
            </a:ext>
          </a:extLst>
        </xdr:cNvPr>
        <xdr:cNvSpPr>
          <a:spLocks noChangeShapeType="1"/>
        </xdr:cNvSpPr>
      </xdr:nvSpPr>
      <xdr:spPr bwMode="auto">
        <a:xfrm flipH="1">
          <a:off x="205740" y="0"/>
          <a:ext cx="454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205740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29" name="Line 3">
          <a:extLst>
            <a:ext uri="{FF2B5EF4-FFF2-40B4-BE49-F238E27FC236}">
              <a16:creationId xmlns:a16="http://schemas.microsoft.com/office/drawing/2014/main" id="{044A451E-8081-479B-8277-84BFF4026B44}"/>
            </a:ext>
          </a:extLst>
        </xdr:cNvPr>
        <xdr:cNvSpPr>
          <a:spLocks noChangeShapeType="1"/>
        </xdr:cNvSpPr>
      </xdr:nvSpPr>
      <xdr:spPr bwMode="auto">
        <a:xfrm flipH="1">
          <a:off x="205740" y="0"/>
          <a:ext cx="45491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26"/>
  <sheetViews>
    <sheetView tabSelected="1" zoomScaleNormal="100" zoomScaleSheetLayoutView="75" workbookViewId="0">
      <selection activeCell="E10" sqref="E10"/>
    </sheetView>
  </sheetViews>
  <sheetFormatPr defaultColWidth="8.77734375" defaultRowHeight="13.2"/>
  <cols>
    <col min="1" max="1" width="3" style="122" bestFit="1" customWidth="1"/>
    <col min="2" max="2" width="8.5546875" style="122" customWidth="1"/>
    <col min="3" max="3" width="14.5546875" style="122" customWidth="1"/>
    <col min="4" max="4" width="8.5546875" style="122" customWidth="1"/>
    <col min="5" max="5" width="14.5546875" style="122" customWidth="1"/>
    <col min="6" max="7" width="10.5546875" style="122" customWidth="1"/>
    <col min="8" max="8" width="15.5546875" style="122" customWidth="1"/>
    <col min="9" max="9" width="8.5546875" style="122" customWidth="1"/>
    <col min="10" max="10" width="3.5546875" style="122" customWidth="1"/>
    <col min="11" max="11" width="8.5546875" style="122" customWidth="1"/>
    <col min="12" max="12" width="7.88671875" style="122" customWidth="1"/>
    <col min="13" max="13" width="17.44140625" style="122" customWidth="1"/>
    <col min="14" max="14" width="5.5546875" style="122" customWidth="1"/>
    <col min="15" max="16384" width="8.77734375" style="122"/>
  </cols>
  <sheetData>
    <row r="1" spans="1:14" ht="29.25" customHeight="1">
      <c r="A1" s="121"/>
      <c r="B1" s="121"/>
      <c r="C1" s="121"/>
      <c r="D1" s="121" t="s">
        <v>97</v>
      </c>
      <c r="E1" s="121"/>
      <c r="F1" s="241" t="s">
        <v>27</v>
      </c>
      <c r="G1" s="241"/>
      <c r="H1" s="241"/>
      <c r="I1" s="241"/>
      <c r="J1" s="121"/>
      <c r="K1" s="121"/>
      <c r="L1" s="121"/>
      <c r="M1" s="231">
        <v>43758</v>
      </c>
      <c r="N1" s="233" t="s">
        <v>5</v>
      </c>
    </row>
    <row r="2" spans="1:14" ht="24" customHeight="1">
      <c r="A2" s="121"/>
      <c r="B2" s="285" t="s">
        <v>109</v>
      </c>
      <c r="C2" s="285"/>
      <c r="D2" s="121" t="s">
        <v>99</v>
      </c>
      <c r="E2" s="121"/>
      <c r="G2" s="121"/>
      <c r="I2" s="121"/>
      <c r="J2" s="121"/>
      <c r="K2" s="123"/>
      <c r="L2" s="123"/>
      <c r="M2" s="123"/>
      <c r="N2" s="124"/>
    </row>
    <row r="3" spans="1:14" ht="19.05" customHeight="1">
      <c r="A3" s="125"/>
      <c r="B3" s="125"/>
      <c r="C3" s="125"/>
      <c r="D3" s="125"/>
      <c r="E3" s="125"/>
      <c r="G3" s="126" t="s">
        <v>31</v>
      </c>
      <c r="I3" s="125"/>
      <c r="J3" s="125"/>
      <c r="K3" s="242" t="s">
        <v>32</v>
      </c>
      <c r="L3" s="242"/>
      <c r="M3" s="277" t="s">
        <v>100</v>
      </c>
      <c r="N3" s="278"/>
    </row>
    <row r="4" spans="1:14" ht="19.05" customHeight="1">
      <c r="A4" s="286" t="s">
        <v>33</v>
      </c>
      <c r="B4" s="286"/>
      <c r="C4" s="287"/>
      <c r="D4" s="287"/>
      <c r="E4" s="127"/>
      <c r="G4" s="128" t="s">
        <v>101</v>
      </c>
      <c r="J4" s="125"/>
      <c r="K4" s="242" t="s">
        <v>35</v>
      </c>
      <c r="L4" s="242"/>
      <c r="M4" s="279"/>
      <c r="N4" s="278"/>
    </row>
    <row r="5" spans="1:14" ht="6.9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9"/>
      <c r="L5" s="129"/>
      <c r="M5" s="121"/>
      <c r="N5" s="121"/>
    </row>
    <row r="6" spans="1:14" ht="23.1" customHeight="1" thickBot="1">
      <c r="A6" s="125"/>
      <c r="B6" s="124"/>
      <c r="C6" s="130" t="s">
        <v>117</v>
      </c>
      <c r="D6" s="230">
        <v>10</v>
      </c>
      <c r="E6" s="182" t="s">
        <v>107</v>
      </c>
      <c r="F6" s="131"/>
      <c r="G6" s="132" t="s">
        <v>36</v>
      </c>
      <c r="H6" s="133"/>
      <c r="I6" s="134"/>
      <c r="J6" s="125"/>
      <c r="K6" s="246" t="s">
        <v>37</v>
      </c>
      <c r="L6" s="247"/>
      <c r="M6" s="213">
        <v>0</v>
      </c>
      <c r="N6" s="136"/>
    </row>
    <row r="7" spans="1:14" ht="23.1" customHeight="1">
      <c r="A7" s="254" t="s">
        <v>38</v>
      </c>
      <c r="B7" s="255"/>
      <c r="C7" s="258">
        <f>M16+M17</f>
        <v>0</v>
      </c>
      <c r="D7" s="259"/>
      <c r="E7" s="260"/>
      <c r="G7" s="125"/>
      <c r="H7" s="125"/>
      <c r="I7" s="125"/>
      <c r="J7" s="125"/>
      <c r="K7" s="246" t="s">
        <v>39</v>
      </c>
      <c r="L7" s="247"/>
      <c r="M7" s="135">
        <f>ROUNDDOWN(M6*0.1,0)</f>
        <v>0</v>
      </c>
      <c r="N7" s="136"/>
    </row>
    <row r="8" spans="1:14" ht="23.1" customHeight="1" thickBot="1">
      <c r="A8" s="256"/>
      <c r="B8" s="257"/>
      <c r="C8" s="261"/>
      <c r="D8" s="262"/>
      <c r="E8" s="263"/>
      <c r="F8" s="235" t="s">
        <v>102</v>
      </c>
      <c r="G8" s="125"/>
      <c r="H8" s="125"/>
      <c r="I8" s="125"/>
      <c r="J8" s="125"/>
      <c r="K8" s="246" t="s">
        <v>40</v>
      </c>
      <c r="L8" s="247"/>
      <c r="M8" s="137">
        <f>SUM(M6:M7)</f>
        <v>0</v>
      </c>
      <c r="N8" s="138"/>
    </row>
    <row r="9" spans="1:14" ht="23.1" customHeight="1">
      <c r="A9" s="125"/>
      <c r="B9" s="125"/>
      <c r="C9" s="125"/>
      <c r="D9" s="125"/>
      <c r="E9" s="125"/>
      <c r="F9" s="235" t="s">
        <v>41</v>
      </c>
      <c r="G9" s="125"/>
      <c r="H9" s="125"/>
      <c r="I9" s="125"/>
      <c r="J9" s="125"/>
      <c r="K9" s="139"/>
      <c r="L9" s="140" t="s">
        <v>42</v>
      </c>
      <c r="M9" s="214">
        <v>0</v>
      </c>
      <c r="N9" s="138"/>
    </row>
    <row r="10" spans="1:14" ht="23.25" customHeight="1">
      <c r="A10" s="125"/>
      <c r="D10" s="142"/>
      <c r="E10" s="142"/>
      <c r="F10" s="235" t="s">
        <v>121</v>
      </c>
      <c r="G10" s="125"/>
      <c r="H10" s="125"/>
      <c r="I10" s="125"/>
      <c r="J10" s="125"/>
      <c r="K10" s="143" t="s">
        <v>43</v>
      </c>
      <c r="L10" s="144" t="s">
        <v>44</v>
      </c>
      <c r="M10" s="215">
        <v>0</v>
      </c>
      <c r="N10" s="146"/>
    </row>
    <row r="11" spans="1:14" ht="23.1" customHeight="1">
      <c r="A11" s="286" t="s">
        <v>103</v>
      </c>
      <c r="B11" s="286"/>
      <c r="C11" s="272"/>
      <c r="D11" s="272"/>
      <c r="E11" s="272"/>
      <c r="F11" s="126"/>
      <c r="G11" s="125"/>
      <c r="H11" s="125"/>
      <c r="I11" s="125"/>
      <c r="J11" s="125"/>
      <c r="K11" s="147" t="s">
        <v>105</v>
      </c>
      <c r="L11" s="148" t="s">
        <v>46</v>
      </c>
      <c r="M11" s="149">
        <f>SUM(M9:M10)</f>
        <v>0</v>
      </c>
      <c r="N11" s="150"/>
    </row>
    <row r="12" spans="1:14" ht="23.1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51"/>
      <c r="L12" s="140" t="s">
        <v>42</v>
      </c>
      <c r="M12" s="141">
        <f>ROUND(M9*K14,0)</f>
        <v>0</v>
      </c>
      <c r="N12" s="138"/>
    </row>
    <row r="13" spans="1:14" ht="23.1" customHeight="1">
      <c r="A13" s="264" t="s">
        <v>90</v>
      </c>
      <c r="B13" s="288"/>
      <c r="C13" s="288"/>
      <c r="D13" s="152" t="s">
        <v>91</v>
      </c>
      <c r="E13" s="232"/>
      <c r="F13" s="153" t="s">
        <v>92</v>
      </c>
      <c r="G13" s="266" t="s">
        <v>93</v>
      </c>
      <c r="H13" s="281"/>
      <c r="I13" s="282"/>
      <c r="J13" s="125"/>
      <c r="K13" s="143" t="s">
        <v>104</v>
      </c>
      <c r="L13" s="144" t="s">
        <v>44</v>
      </c>
      <c r="M13" s="145">
        <f>+M10*K14</f>
        <v>0</v>
      </c>
      <c r="N13" s="146"/>
    </row>
    <row r="14" spans="1:14" ht="23.1" customHeight="1">
      <c r="A14" s="265"/>
      <c r="B14" s="280" t="s">
        <v>108</v>
      </c>
      <c r="C14" s="280"/>
      <c r="D14" s="154" t="s">
        <v>94</v>
      </c>
      <c r="E14" s="280"/>
      <c r="F14" s="280"/>
      <c r="G14" s="267"/>
      <c r="H14" s="283"/>
      <c r="I14" s="284"/>
      <c r="J14" s="125"/>
      <c r="K14" s="155">
        <v>0.1</v>
      </c>
      <c r="L14" s="148" t="s">
        <v>46</v>
      </c>
      <c r="M14" s="149">
        <f>SUM(M12:M13)</f>
        <v>0</v>
      </c>
      <c r="N14" s="150"/>
    </row>
    <row r="15" spans="1:14" ht="23.1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243" t="s">
        <v>106</v>
      </c>
      <c r="L15" s="144" t="s">
        <v>42</v>
      </c>
      <c r="M15" s="145">
        <f>ROUNDDOWN((M9-M12)*(1+N17),0)</f>
        <v>0</v>
      </c>
      <c r="N15" s="146"/>
    </row>
    <row r="16" spans="1:14" ht="23.1" customHeight="1">
      <c r="A16" s="154" t="s">
        <v>49</v>
      </c>
      <c r="B16" s="270" t="s">
        <v>50</v>
      </c>
      <c r="C16" s="271"/>
      <c r="D16" s="271" t="s">
        <v>95</v>
      </c>
      <c r="E16" s="271"/>
      <c r="F16" s="271" t="s">
        <v>73</v>
      </c>
      <c r="G16" s="271"/>
      <c r="H16" s="156" t="s">
        <v>96</v>
      </c>
      <c r="I16" s="157" t="s">
        <v>51</v>
      </c>
      <c r="J16" s="125"/>
      <c r="K16" s="244"/>
      <c r="L16" s="178" t="s">
        <v>44</v>
      </c>
      <c r="M16" s="179">
        <f>M10-M13</f>
        <v>0</v>
      </c>
      <c r="N16" s="146"/>
    </row>
    <row r="17" spans="1:14" ht="23.1" customHeight="1">
      <c r="A17" s="158">
        <v>1</v>
      </c>
      <c r="B17" s="159"/>
      <c r="C17" s="160"/>
      <c r="D17" s="161"/>
      <c r="E17" s="161"/>
      <c r="F17" s="248" t="s">
        <v>74</v>
      </c>
      <c r="G17" s="249"/>
      <c r="H17" s="189">
        <f>M16+M17</f>
        <v>0</v>
      </c>
      <c r="I17" s="163"/>
      <c r="J17" s="125"/>
      <c r="K17" s="244"/>
      <c r="L17" s="234" t="s">
        <v>52</v>
      </c>
      <c r="M17" s="181">
        <f>M16*N17</f>
        <v>0</v>
      </c>
      <c r="N17" s="186">
        <v>0.1</v>
      </c>
    </row>
    <row r="18" spans="1:14" ht="23.1" customHeight="1">
      <c r="A18" s="164">
        <v>2</v>
      </c>
      <c r="B18" s="159"/>
      <c r="C18" s="160"/>
      <c r="D18" s="161"/>
      <c r="E18" s="161"/>
      <c r="F18" s="250"/>
      <c r="G18" s="251"/>
      <c r="H18" s="162"/>
      <c r="I18" s="163"/>
      <c r="J18" s="125"/>
      <c r="K18" s="244"/>
      <c r="L18" s="187" t="s">
        <v>89</v>
      </c>
      <c r="M18" s="188">
        <f>SUM(M16:M17)</f>
        <v>0</v>
      </c>
      <c r="N18" s="146"/>
    </row>
    <row r="19" spans="1:14" ht="23.1" customHeight="1">
      <c r="A19" s="165">
        <v>3</v>
      </c>
      <c r="B19" s="166"/>
      <c r="C19" s="167"/>
      <c r="D19" s="167"/>
      <c r="E19" s="167"/>
      <c r="F19" s="250"/>
      <c r="G19" s="251"/>
      <c r="H19" s="167"/>
      <c r="I19" s="168"/>
      <c r="J19" s="125"/>
      <c r="K19" s="245"/>
      <c r="L19" s="148" t="s">
        <v>46</v>
      </c>
      <c r="M19" s="149">
        <f>SUM(M15:M17)</f>
        <v>0</v>
      </c>
      <c r="N19" s="150"/>
    </row>
    <row r="20" spans="1:14" ht="23.1" customHeight="1">
      <c r="A20" s="165">
        <v>4</v>
      </c>
      <c r="B20" s="166"/>
      <c r="C20" s="167"/>
      <c r="D20" s="167"/>
      <c r="E20" s="167"/>
      <c r="F20" s="250"/>
      <c r="G20" s="251"/>
      <c r="H20" s="167"/>
      <c r="I20" s="168"/>
      <c r="J20" s="125"/>
      <c r="K20" s="125"/>
      <c r="L20" s="125"/>
      <c r="M20" s="121"/>
      <c r="N20" s="121"/>
    </row>
    <row r="21" spans="1:14" ht="23.1" customHeight="1">
      <c r="A21" s="165">
        <v>5</v>
      </c>
      <c r="B21" s="166"/>
      <c r="C21" s="167"/>
      <c r="D21" s="167"/>
      <c r="E21" s="167"/>
      <c r="F21" s="250"/>
      <c r="G21" s="251"/>
      <c r="H21" s="167"/>
      <c r="I21" s="168"/>
      <c r="J21" s="125"/>
      <c r="K21" s="125"/>
      <c r="L21" s="125"/>
      <c r="M21" s="121"/>
      <c r="N21" s="121"/>
    </row>
    <row r="22" spans="1:14" ht="23.1" customHeight="1">
      <c r="A22" s="169">
        <v>6</v>
      </c>
      <c r="B22" s="170"/>
      <c r="C22" s="171"/>
      <c r="D22" s="171"/>
      <c r="E22" s="171"/>
      <c r="F22" s="250"/>
      <c r="G22" s="251"/>
      <c r="H22" s="171"/>
      <c r="I22" s="172"/>
      <c r="J22" s="125"/>
      <c r="K22" s="125"/>
      <c r="L22" s="125"/>
      <c r="M22" s="121"/>
      <c r="N22" s="121"/>
    </row>
    <row r="23" spans="1:14" ht="22.5" customHeight="1">
      <c r="A23" s="173">
        <v>7</v>
      </c>
      <c r="B23" s="174"/>
      <c r="C23" s="175"/>
      <c r="D23" s="175"/>
      <c r="E23" s="175"/>
      <c r="F23" s="273"/>
      <c r="G23" s="274"/>
      <c r="H23" s="175"/>
      <c r="I23" s="176"/>
      <c r="J23" s="125"/>
      <c r="K23" s="125"/>
      <c r="L23" s="125"/>
      <c r="M23" s="121"/>
      <c r="N23" s="121"/>
    </row>
    <row r="24" spans="1:14" ht="23.1" customHeight="1">
      <c r="A24" s="268" t="s">
        <v>53</v>
      </c>
      <c r="B24" s="269"/>
      <c r="C24" s="269"/>
      <c r="D24" s="269"/>
      <c r="E24" s="269"/>
      <c r="F24" s="275"/>
      <c r="G24" s="276"/>
      <c r="H24" s="177">
        <f>SUM(H17:H23)</f>
        <v>0</v>
      </c>
      <c r="I24" s="125"/>
      <c r="J24" s="125"/>
      <c r="K24" s="125"/>
      <c r="L24" s="125"/>
      <c r="M24" s="121"/>
      <c r="N24" s="121"/>
    </row>
    <row r="25" spans="1:14" ht="8.2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1"/>
      <c r="N25" s="121"/>
    </row>
    <row r="26" spans="1:14" ht="21" customHeight="1">
      <c r="A26" s="252" t="s">
        <v>54</v>
      </c>
      <c r="B26" s="252"/>
      <c r="C26" s="253" t="s">
        <v>118</v>
      </c>
      <c r="D26" s="253"/>
      <c r="E26" s="253"/>
      <c r="F26" s="253"/>
      <c r="G26" s="253"/>
      <c r="H26" s="253"/>
      <c r="I26" s="121"/>
      <c r="J26" s="121"/>
      <c r="K26" s="121"/>
      <c r="L26" s="121"/>
      <c r="M26" s="121"/>
      <c r="N26" s="121"/>
    </row>
  </sheetData>
  <mergeCells count="37">
    <mergeCell ref="B2:C2"/>
    <mergeCell ref="A11:B11"/>
    <mergeCell ref="A4:B4"/>
    <mergeCell ref="F20:G20"/>
    <mergeCell ref="C4:D4"/>
    <mergeCell ref="B14:C14"/>
    <mergeCell ref="B13:C13"/>
    <mergeCell ref="M3:N3"/>
    <mergeCell ref="M4:N4"/>
    <mergeCell ref="F16:G16"/>
    <mergeCell ref="E14:F14"/>
    <mergeCell ref="H13:I13"/>
    <mergeCell ref="H14:I14"/>
    <mergeCell ref="A26:B26"/>
    <mergeCell ref="C26:H26"/>
    <mergeCell ref="A7:B8"/>
    <mergeCell ref="C7:E8"/>
    <mergeCell ref="A13:A14"/>
    <mergeCell ref="G13:G14"/>
    <mergeCell ref="A24:E24"/>
    <mergeCell ref="B16:C16"/>
    <mergeCell ref="C11:E11"/>
    <mergeCell ref="D16:E16"/>
    <mergeCell ref="F21:G21"/>
    <mergeCell ref="F22:G22"/>
    <mergeCell ref="F23:G23"/>
    <mergeCell ref="F24:G24"/>
    <mergeCell ref="F1:I1"/>
    <mergeCell ref="K4:L4"/>
    <mergeCell ref="K3:L3"/>
    <mergeCell ref="K15:K19"/>
    <mergeCell ref="K8:L8"/>
    <mergeCell ref="K7:L7"/>
    <mergeCell ref="K6:L6"/>
    <mergeCell ref="F17:G17"/>
    <mergeCell ref="F19:G19"/>
    <mergeCell ref="F18:G18"/>
  </mergeCells>
  <phoneticPr fontId="2"/>
  <printOptions horizontalCentered="1"/>
  <pageMargins left="0.39370078740157483" right="0.39370078740157483" top="0.78740157480314965" bottom="0.19685039370078741" header="0.51181102362204722" footer="0.51181102362204722"/>
  <pageSetup paperSize="9" orientation="landscape" blackAndWhite="1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32"/>
  <sheetViews>
    <sheetView zoomScaleNormal="100" workbookViewId="0">
      <selection activeCell="K21" sqref="K21:L21"/>
    </sheetView>
  </sheetViews>
  <sheetFormatPr defaultColWidth="9" defaultRowHeight="13.2"/>
  <cols>
    <col min="1" max="1" width="14.44140625" style="192" bestFit="1" customWidth="1"/>
    <col min="2" max="5" width="9" style="192"/>
    <col min="6" max="7" width="9.44140625" style="192" bestFit="1" customWidth="1"/>
    <col min="8" max="10" width="9" style="192"/>
    <col min="11" max="11" width="5.5546875" style="192" customWidth="1"/>
    <col min="12" max="13" width="4" style="192" customWidth="1"/>
    <col min="14" max="14" width="5.5546875" style="192" customWidth="1"/>
    <col min="15" max="15" width="4" style="192" customWidth="1"/>
    <col min="16" max="17" width="5.5546875" style="192" customWidth="1"/>
    <col min="18" max="18" width="4" style="192" customWidth="1"/>
    <col min="19" max="16384" width="9" style="192"/>
  </cols>
  <sheetData>
    <row r="1" spans="1:18">
      <c r="A1" s="190" t="s">
        <v>33</v>
      </c>
      <c r="B1" s="316"/>
      <c r="C1" s="317"/>
      <c r="D1" s="317"/>
      <c r="E1" s="191"/>
      <c r="F1" s="191"/>
      <c r="G1" s="191"/>
      <c r="H1" s="191"/>
    </row>
    <row r="2" spans="1:18">
      <c r="A2" s="193" t="s">
        <v>55</v>
      </c>
      <c r="B2" s="316"/>
      <c r="C2" s="318"/>
      <c r="D2" s="318"/>
      <c r="E2" s="318"/>
      <c r="F2" s="318"/>
      <c r="G2" s="318"/>
      <c r="H2" s="318"/>
    </row>
    <row r="3" spans="1:18" s="195" customFormat="1" ht="13.5" customHeight="1">
      <c r="A3" s="190" t="s">
        <v>56</v>
      </c>
      <c r="B3" s="194">
        <v>0.1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</row>
    <row r="4" spans="1:18" s="195" customFormat="1" ht="7.5" customHeigh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</row>
    <row r="5" spans="1:18" s="195" customFormat="1" ht="7.5" customHeight="1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1:18" s="195" customFormat="1" ht="14.2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289">
        <f>'請求書（原紙）'!M1</f>
        <v>43758</v>
      </c>
      <c r="N6" s="290"/>
      <c r="O6" s="290"/>
      <c r="P6" s="290"/>
      <c r="Q6" s="195" t="s">
        <v>57</v>
      </c>
    </row>
    <row r="7" spans="1:18" s="195" customFormat="1" ht="18.75" customHeight="1">
      <c r="A7" s="291" t="s">
        <v>58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</row>
    <row r="8" spans="1:18" s="195" customFormat="1" ht="16.649999999999999" customHeight="1">
      <c r="A8" s="192"/>
      <c r="B8" s="192"/>
      <c r="C8" s="192"/>
      <c r="D8" s="192"/>
      <c r="E8" s="192"/>
      <c r="F8" s="192"/>
      <c r="G8" s="192"/>
      <c r="H8" s="192"/>
      <c r="I8" s="192"/>
      <c r="J8" s="196"/>
      <c r="K8" s="197"/>
      <c r="L8" s="192"/>
      <c r="M8" s="196" t="s">
        <v>111</v>
      </c>
      <c r="N8" s="211">
        <v>1</v>
      </c>
      <c r="O8" s="195" t="s">
        <v>59</v>
      </c>
      <c r="P8" s="212">
        <v>10</v>
      </c>
      <c r="Q8" s="195" t="s">
        <v>60</v>
      </c>
    </row>
    <row r="9" spans="1:18" s="195" customFormat="1" ht="7.5" customHeigh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</row>
    <row r="10" spans="1:18" s="195" customFormat="1" ht="15" customHeight="1">
      <c r="A10" s="252" t="s">
        <v>7</v>
      </c>
      <c r="B10" s="252"/>
      <c r="C10" s="252" t="s">
        <v>8</v>
      </c>
      <c r="D10" s="252" t="s">
        <v>9</v>
      </c>
      <c r="E10" s="252"/>
      <c r="F10" s="252"/>
      <c r="G10" s="268" t="s">
        <v>10</v>
      </c>
      <c r="H10" s="397"/>
      <c r="I10" s="268" t="s">
        <v>11</v>
      </c>
      <c r="J10" s="397"/>
      <c r="K10" s="252" t="s">
        <v>12</v>
      </c>
      <c r="L10" s="252"/>
      <c r="M10" s="252"/>
      <c r="N10" s="252"/>
      <c r="O10" s="252" t="s">
        <v>112</v>
      </c>
      <c r="P10" s="252"/>
      <c r="Q10" s="252"/>
      <c r="R10" s="252"/>
    </row>
    <row r="11" spans="1:18" s="195" customFormat="1" ht="15" customHeight="1" thickBot="1">
      <c r="A11" s="303"/>
      <c r="B11" s="303"/>
      <c r="C11" s="303"/>
      <c r="D11" s="238" t="s">
        <v>13</v>
      </c>
      <c r="E11" s="238" t="s">
        <v>14</v>
      </c>
      <c r="F11" s="238" t="s">
        <v>15</v>
      </c>
      <c r="G11" s="238" t="s">
        <v>13</v>
      </c>
      <c r="H11" s="238" t="s">
        <v>15</v>
      </c>
      <c r="I11" s="238" t="s">
        <v>13</v>
      </c>
      <c r="J11" s="238" t="s">
        <v>15</v>
      </c>
      <c r="K11" s="303" t="s">
        <v>13</v>
      </c>
      <c r="L11" s="303"/>
      <c r="M11" s="303" t="s">
        <v>113</v>
      </c>
      <c r="N11" s="303"/>
      <c r="O11" s="303" t="s">
        <v>114</v>
      </c>
      <c r="P11" s="303"/>
      <c r="Q11" s="303" t="s">
        <v>113</v>
      </c>
      <c r="R11" s="303"/>
    </row>
    <row r="12" spans="1:18" s="195" customFormat="1" ht="21.6" customHeight="1">
      <c r="A12" s="304" t="s">
        <v>115</v>
      </c>
      <c r="B12" s="305"/>
      <c r="C12" s="237"/>
      <c r="D12" s="198"/>
      <c r="E12" s="199"/>
      <c r="F12" s="239"/>
      <c r="G12" s="199"/>
      <c r="H12" s="199"/>
      <c r="I12" s="199"/>
      <c r="J12" s="199"/>
      <c r="K12" s="310"/>
      <c r="L12" s="310"/>
      <c r="M12" s="311"/>
      <c r="N12" s="312"/>
      <c r="O12" s="313"/>
      <c r="P12" s="313"/>
      <c r="Q12" s="302"/>
      <c r="R12" s="302"/>
    </row>
    <row r="13" spans="1:18" s="195" customFormat="1" ht="21.6" customHeight="1">
      <c r="A13" s="306"/>
      <c r="B13" s="307"/>
      <c r="C13" s="200"/>
      <c r="D13" s="201"/>
      <c r="E13" s="202"/>
      <c r="F13" s="240">
        <f>D13*E13</f>
        <v>0</v>
      </c>
      <c r="G13" s="202"/>
      <c r="H13" s="202">
        <f>G13*E13</f>
        <v>0</v>
      </c>
      <c r="I13" s="203"/>
      <c r="J13" s="202">
        <f>I13*E13</f>
        <v>0</v>
      </c>
      <c r="K13" s="300">
        <f>G13+I13</f>
        <v>0</v>
      </c>
      <c r="L13" s="301"/>
      <c r="M13" s="298">
        <f>H13+J13</f>
        <v>0</v>
      </c>
      <c r="N13" s="299"/>
      <c r="O13" s="300">
        <f>D13-K13</f>
        <v>0</v>
      </c>
      <c r="P13" s="301"/>
      <c r="Q13" s="296">
        <f>F13-M13</f>
        <v>0</v>
      </c>
      <c r="R13" s="296"/>
    </row>
    <row r="14" spans="1:18" s="195" customFormat="1" ht="21.6" customHeight="1">
      <c r="A14" s="306"/>
      <c r="B14" s="308"/>
      <c r="C14" s="200"/>
      <c r="D14" s="204"/>
      <c r="E14" s="240"/>
      <c r="F14" s="240"/>
      <c r="G14" s="240"/>
      <c r="H14" s="240"/>
      <c r="I14" s="205"/>
      <c r="J14" s="202"/>
      <c r="K14" s="300"/>
      <c r="L14" s="301"/>
      <c r="M14" s="298"/>
      <c r="N14" s="299"/>
      <c r="O14" s="300"/>
      <c r="P14" s="301"/>
      <c r="Q14" s="296"/>
      <c r="R14" s="296"/>
    </row>
    <row r="15" spans="1:18" s="195" customFormat="1" ht="21.6" customHeight="1">
      <c r="A15" s="306"/>
      <c r="B15" s="308"/>
      <c r="C15" s="200"/>
      <c r="D15" s="204"/>
      <c r="E15" s="240"/>
      <c r="F15" s="240"/>
      <c r="G15" s="240"/>
      <c r="H15" s="240"/>
      <c r="I15" s="205"/>
      <c r="J15" s="202"/>
      <c r="K15" s="300"/>
      <c r="L15" s="301"/>
      <c r="M15" s="298"/>
      <c r="N15" s="299"/>
      <c r="O15" s="300"/>
      <c r="P15" s="301"/>
      <c r="Q15" s="296"/>
      <c r="R15" s="296"/>
    </row>
    <row r="16" spans="1:18" s="195" customFormat="1" ht="21.6" customHeight="1">
      <c r="A16" s="398"/>
      <c r="B16" s="309"/>
      <c r="C16" s="200"/>
      <c r="D16" s="204"/>
      <c r="E16" s="240"/>
      <c r="F16" s="240"/>
      <c r="G16" s="240"/>
      <c r="H16" s="240"/>
      <c r="I16" s="205"/>
      <c r="J16" s="202"/>
      <c r="K16" s="300"/>
      <c r="L16" s="301"/>
      <c r="M16" s="298"/>
      <c r="N16" s="299"/>
      <c r="O16" s="300"/>
      <c r="P16" s="301"/>
      <c r="Q16" s="296"/>
      <c r="R16" s="296"/>
    </row>
    <row r="17" spans="1:18" s="195" customFormat="1" ht="21.6" customHeight="1">
      <c r="A17" s="398"/>
      <c r="B17" s="309"/>
      <c r="C17" s="200"/>
      <c r="D17" s="204"/>
      <c r="E17" s="240"/>
      <c r="F17" s="240"/>
      <c r="G17" s="206"/>
      <c r="H17" s="240"/>
      <c r="I17" s="205"/>
      <c r="J17" s="202"/>
      <c r="K17" s="300"/>
      <c r="L17" s="301"/>
      <c r="M17" s="298"/>
      <c r="N17" s="299"/>
      <c r="O17" s="300"/>
      <c r="P17" s="301"/>
      <c r="Q17" s="296"/>
      <c r="R17" s="296"/>
    </row>
    <row r="18" spans="1:18" s="195" customFormat="1" ht="21.6" customHeight="1">
      <c r="A18" s="398"/>
      <c r="B18" s="309"/>
      <c r="C18" s="200"/>
      <c r="D18" s="204"/>
      <c r="E18" s="240"/>
      <c r="F18" s="240"/>
      <c r="G18" s="240"/>
      <c r="H18" s="240"/>
      <c r="I18" s="205"/>
      <c r="J18" s="202"/>
      <c r="K18" s="300"/>
      <c r="L18" s="301"/>
      <c r="M18" s="298"/>
      <c r="N18" s="299"/>
      <c r="O18" s="300"/>
      <c r="P18" s="301"/>
      <c r="Q18" s="296"/>
      <c r="R18" s="296"/>
    </row>
    <row r="19" spans="1:18" s="195" customFormat="1" ht="21.6" customHeight="1">
      <c r="A19" s="399"/>
      <c r="B19" s="315"/>
      <c r="C19" s="236"/>
      <c r="D19" s="204"/>
      <c r="E19" s="240"/>
      <c r="F19" s="240"/>
      <c r="G19" s="207"/>
      <c r="H19" s="240"/>
      <c r="I19" s="205"/>
      <c r="J19" s="240"/>
      <c r="K19" s="297"/>
      <c r="L19" s="297"/>
      <c r="M19" s="298"/>
      <c r="N19" s="299"/>
      <c r="O19" s="297"/>
      <c r="P19" s="297"/>
      <c r="Q19" s="296"/>
      <c r="R19" s="296"/>
    </row>
    <row r="20" spans="1:18" s="195" customFormat="1" ht="21.6" customHeight="1">
      <c r="A20" s="399"/>
      <c r="B20" s="315"/>
      <c r="C20" s="236"/>
      <c r="D20" s="204"/>
      <c r="E20" s="240"/>
      <c r="F20" s="240"/>
      <c r="G20" s="240"/>
      <c r="H20" s="240"/>
      <c r="I20" s="205"/>
      <c r="J20" s="240"/>
      <c r="K20" s="297"/>
      <c r="L20" s="297"/>
      <c r="M20" s="298"/>
      <c r="N20" s="299"/>
      <c r="O20" s="297"/>
      <c r="P20" s="297"/>
      <c r="Q20" s="296"/>
      <c r="R20" s="296"/>
    </row>
    <row r="21" spans="1:18" s="195" customFormat="1" ht="21.6" customHeight="1">
      <c r="A21" s="399"/>
      <c r="B21" s="315"/>
      <c r="C21" s="236"/>
      <c r="D21" s="204"/>
      <c r="E21" s="240"/>
      <c r="F21" s="240"/>
      <c r="G21" s="240"/>
      <c r="H21" s="240"/>
      <c r="I21" s="205"/>
      <c r="J21" s="240"/>
      <c r="K21" s="297"/>
      <c r="L21" s="297"/>
      <c r="M21" s="298"/>
      <c r="N21" s="299"/>
      <c r="O21" s="297"/>
      <c r="P21" s="297"/>
      <c r="Q21" s="296"/>
      <c r="R21" s="296"/>
    </row>
    <row r="22" spans="1:18" s="195" customFormat="1" ht="21.6" customHeight="1">
      <c r="A22" s="399"/>
      <c r="B22" s="315"/>
      <c r="C22" s="236"/>
      <c r="D22" s="204"/>
      <c r="E22" s="240"/>
      <c r="F22" s="240"/>
      <c r="G22" s="240"/>
      <c r="H22" s="240"/>
      <c r="I22" s="205"/>
      <c r="J22" s="240"/>
      <c r="K22" s="297"/>
      <c r="L22" s="297"/>
      <c r="M22" s="298"/>
      <c r="N22" s="299"/>
      <c r="O22" s="297"/>
      <c r="P22" s="297"/>
      <c r="Q22" s="296"/>
      <c r="R22" s="296"/>
    </row>
    <row r="23" spans="1:18" s="195" customFormat="1" ht="21.6" customHeight="1">
      <c r="A23" s="399"/>
      <c r="B23" s="315"/>
      <c r="C23" s="236"/>
      <c r="D23" s="204"/>
      <c r="E23" s="240"/>
      <c r="F23" s="240"/>
      <c r="G23" s="240"/>
      <c r="H23" s="240"/>
      <c r="I23" s="205"/>
      <c r="J23" s="240"/>
      <c r="K23" s="297"/>
      <c r="L23" s="297"/>
      <c r="M23" s="298"/>
      <c r="N23" s="299"/>
      <c r="O23" s="297"/>
      <c r="P23" s="297"/>
      <c r="Q23" s="296"/>
      <c r="R23" s="296"/>
    </row>
    <row r="24" spans="1:18" s="195" customFormat="1" ht="21.6" customHeight="1">
      <c r="A24" s="399"/>
      <c r="B24" s="315"/>
      <c r="C24" s="236"/>
      <c r="D24" s="204"/>
      <c r="E24" s="240"/>
      <c r="F24" s="240"/>
      <c r="G24" s="240"/>
      <c r="H24" s="240"/>
      <c r="I24" s="205"/>
      <c r="J24" s="240"/>
      <c r="K24" s="297"/>
      <c r="L24" s="297"/>
      <c r="M24" s="298"/>
      <c r="N24" s="299"/>
      <c r="O24" s="297"/>
      <c r="P24" s="297"/>
      <c r="Q24" s="296"/>
      <c r="R24" s="296"/>
    </row>
    <row r="25" spans="1:18" s="195" customFormat="1" ht="21.6" customHeight="1">
      <c r="A25" s="399"/>
      <c r="B25" s="315"/>
      <c r="C25" s="236"/>
      <c r="D25" s="204"/>
      <c r="E25" s="240"/>
      <c r="F25" s="240"/>
      <c r="G25" s="240"/>
      <c r="H25" s="240"/>
      <c r="I25" s="205"/>
      <c r="J25" s="240"/>
      <c r="K25" s="297"/>
      <c r="L25" s="297"/>
      <c r="M25" s="298"/>
      <c r="N25" s="299"/>
      <c r="O25" s="297"/>
      <c r="P25" s="297"/>
      <c r="Q25" s="296"/>
      <c r="R25" s="296"/>
    </row>
    <row r="26" spans="1:18" s="195" customFormat="1" ht="21.6" customHeight="1">
      <c r="A26" s="399"/>
      <c r="B26" s="315"/>
      <c r="C26" s="200"/>
      <c r="D26" s="204"/>
      <c r="E26" s="240"/>
      <c r="F26" s="240"/>
      <c r="G26" s="240"/>
      <c r="H26" s="240"/>
      <c r="I26" s="205"/>
      <c r="J26" s="240"/>
      <c r="K26" s="297"/>
      <c r="L26" s="297"/>
      <c r="M26" s="298"/>
      <c r="N26" s="299"/>
      <c r="O26" s="297"/>
      <c r="P26" s="297"/>
      <c r="Q26" s="296"/>
      <c r="R26" s="296"/>
    </row>
    <row r="27" spans="1:18" s="195" customFormat="1" ht="21.6" customHeight="1">
      <c r="A27" s="399"/>
      <c r="B27" s="315"/>
      <c r="C27" s="236"/>
      <c r="D27" s="204"/>
      <c r="E27" s="240"/>
      <c r="F27" s="240"/>
      <c r="G27" s="240"/>
      <c r="H27" s="240"/>
      <c r="I27" s="205"/>
      <c r="J27" s="240"/>
      <c r="K27" s="297"/>
      <c r="L27" s="297"/>
      <c r="M27" s="298"/>
      <c r="N27" s="299"/>
      <c r="O27" s="297"/>
      <c r="P27" s="297"/>
      <c r="Q27" s="296"/>
      <c r="R27" s="296"/>
    </row>
    <row r="28" spans="1:18" s="195" customFormat="1" ht="21.6" customHeight="1">
      <c r="A28" s="399"/>
      <c r="B28" s="315"/>
      <c r="C28" s="236"/>
      <c r="D28" s="204"/>
      <c r="E28" s="240"/>
      <c r="F28" s="240"/>
      <c r="G28" s="240"/>
      <c r="H28" s="240"/>
      <c r="I28" s="205"/>
      <c r="J28" s="240"/>
      <c r="K28" s="297"/>
      <c r="L28" s="297"/>
      <c r="M28" s="298"/>
      <c r="N28" s="299"/>
      <c r="O28" s="297"/>
      <c r="P28" s="297"/>
      <c r="Q28" s="296"/>
      <c r="R28" s="296"/>
    </row>
    <row r="29" spans="1:18" s="195" customFormat="1" ht="21.6" customHeight="1">
      <c r="A29" s="399"/>
      <c r="B29" s="315"/>
      <c r="C29" s="236"/>
      <c r="D29" s="204"/>
      <c r="E29" s="240"/>
      <c r="F29" s="240"/>
      <c r="G29" s="240"/>
      <c r="H29" s="240"/>
      <c r="I29" s="205"/>
      <c r="J29" s="240"/>
      <c r="K29" s="297"/>
      <c r="L29" s="297"/>
      <c r="M29" s="298"/>
      <c r="N29" s="299"/>
      <c r="O29" s="297"/>
      <c r="P29" s="297"/>
      <c r="Q29" s="296"/>
      <c r="R29" s="296"/>
    </row>
    <row r="30" spans="1:18" s="195" customFormat="1" ht="21.6" customHeight="1">
      <c r="A30" s="399"/>
      <c r="B30" s="315"/>
      <c r="C30" s="200"/>
      <c r="D30" s="204"/>
      <c r="E30" s="240"/>
      <c r="F30" s="240"/>
      <c r="G30" s="240"/>
      <c r="H30" s="240"/>
      <c r="I30" s="205"/>
      <c r="J30" s="240"/>
      <c r="K30" s="297"/>
      <c r="L30" s="297"/>
      <c r="M30" s="298"/>
      <c r="N30" s="299"/>
      <c r="O30" s="297"/>
      <c r="P30" s="297"/>
      <c r="Q30" s="296"/>
      <c r="R30" s="296"/>
    </row>
    <row r="31" spans="1:18" s="195" customFormat="1" ht="21.6" customHeight="1" thickBot="1">
      <c r="A31" s="400"/>
      <c r="B31" s="314"/>
      <c r="C31" s="238"/>
      <c r="D31" s="208"/>
      <c r="E31" s="209"/>
      <c r="F31" s="209"/>
      <c r="G31" s="209"/>
      <c r="H31" s="209"/>
      <c r="I31" s="210"/>
      <c r="J31" s="209"/>
      <c r="K31" s="292"/>
      <c r="L31" s="292"/>
      <c r="M31" s="293"/>
      <c r="N31" s="294"/>
      <c r="O31" s="292"/>
      <c r="P31" s="292"/>
      <c r="Q31" s="295"/>
      <c r="R31" s="295"/>
    </row>
    <row r="32" spans="1:18" s="195" customFormat="1" ht="21.6" customHeight="1">
      <c r="A32" s="401" t="s">
        <v>63</v>
      </c>
      <c r="B32" s="402"/>
      <c r="C32" s="237"/>
      <c r="D32" s="199"/>
      <c r="E32" s="199"/>
      <c r="F32" s="199">
        <f>SUM(F12:F31)</f>
        <v>0</v>
      </c>
      <c r="G32" s="199"/>
      <c r="H32" s="199">
        <f>SUM(H12:H31)</f>
        <v>0</v>
      </c>
      <c r="I32" s="199"/>
      <c r="J32" s="199">
        <f>SUM(J12:J31)</f>
        <v>0</v>
      </c>
      <c r="K32" s="310"/>
      <c r="L32" s="310"/>
      <c r="M32" s="311">
        <f>H32+J32</f>
        <v>0</v>
      </c>
      <c r="N32" s="312"/>
      <c r="O32" s="310"/>
      <c r="P32" s="310"/>
      <c r="Q32" s="403">
        <f>F32-M32</f>
        <v>0</v>
      </c>
      <c r="R32" s="403"/>
    </row>
  </sheetData>
  <mergeCells count="120">
    <mergeCell ref="B1:D1"/>
    <mergeCell ref="B2:H2"/>
    <mergeCell ref="A29:B29"/>
    <mergeCell ref="A21:B21"/>
    <mergeCell ref="A22:B22"/>
    <mergeCell ref="A19:B19"/>
    <mergeCell ref="A20:B20"/>
    <mergeCell ref="A10:B11"/>
    <mergeCell ref="C10:C11"/>
    <mergeCell ref="D10:F10"/>
    <mergeCell ref="M28:N28"/>
    <mergeCell ref="O28:P28"/>
    <mergeCell ref="A31:B31"/>
    <mergeCell ref="A25:B25"/>
    <mergeCell ref="A30:B30"/>
    <mergeCell ref="A23:B23"/>
    <mergeCell ref="A24:B24"/>
    <mergeCell ref="A26:B26"/>
    <mergeCell ref="A27:B27"/>
    <mergeCell ref="A28:B28"/>
    <mergeCell ref="A32:B32"/>
    <mergeCell ref="A12:B12"/>
    <mergeCell ref="A13:B13"/>
    <mergeCell ref="A14:B14"/>
    <mergeCell ref="A15:B15"/>
    <mergeCell ref="A16:B16"/>
    <mergeCell ref="A17:B17"/>
    <mergeCell ref="A18:B18"/>
    <mergeCell ref="K12:L12"/>
    <mergeCell ref="K20:L20"/>
    <mergeCell ref="K24:L24"/>
    <mergeCell ref="K28:L28"/>
    <mergeCell ref="Q12:R12"/>
    <mergeCell ref="G10:H10"/>
    <mergeCell ref="I10:J10"/>
    <mergeCell ref="Q11:R11"/>
    <mergeCell ref="K10:N10"/>
    <mergeCell ref="O10:R10"/>
    <mergeCell ref="M11:N11"/>
    <mergeCell ref="Q13:R13"/>
    <mergeCell ref="K14:L14"/>
    <mergeCell ref="M14:N14"/>
    <mergeCell ref="O14:P14"/>
    <mergeCell ref="Q14:R14"/>
    <mergeCell ref="K13:L13"/>
    <mergeCell ref="M13:N13"/>
    <mergeCell ref="O13:P13"/>
    <mergeCell ref="O11:P11"/>
    <mergeCell ref="M12:N12"/>
    <mergeCell ref="O12:P12"/>
    <mergeCell ref="K11:L11"/>
    <mergeCell ref="Q15:R15"/>
    <mergeCell ref="K16:L16"/>
    <mergeCell ref="M16:N16"/>
    <mergeCell ref="O16:P16"/>
    <mergeCell ref="Q16:R16"/>
    <mergeCell ref="K15:L15"/>
    <mergeCell ref="M15:N15"/>
    <mergeCell ref="O15:P15"/>
    <mergeCell ref="K18:L18"/>
    <mergeCell ref="M18:N18"/>
    <mergeCell ref="O18:P18"/>
    <mergeCell ref="Q18:R18"/>
    <mergeCell ref="K17:L17"/>
    <mergeCell ref="M17:N17"/>
    <mergeCell ref="O17:P17"/>
    <mergeCell ref="Q17:R17"/>
    <mergeCell ref="Q20:R20"/>
    <mergeCell ref="K19:L19"/>
    <mergeCell ref="M19:N19"/>
    <mergeCell ref="O19:P19"/>
    <mergeCell ref="Q19:R19"/>
    <mergeCell ref="K22:L22"/>
    <mergeCell ref="M22:N22"/>
    <mergeCell ref="O22:P22"/>
    <mergeCell ref="Q22:R22"/>
    <mergeCell ref="K21:L21"/>
    <mergeCell ref="M21:N21"/>
    <mergeCell ref="O21:P21"/>
    <mergeCell ref="Q21:R21"/>
    <mergeCell ref="M20:N20"/>
    <mergeCell ref="O20:P20"/>
    <mergeCell ref="K23:L23"/>
    <mergeCell ref="M23:N23"/>
    <mergeCell ref="O23:P23"/>
    <mergeCell ref="Q23:R23"/>
    <mergeCell ref="K26:L26"/>
    <mergeCell ref="M26:N26"/>
    <mergeCell ref="O26:P26"/>
    <mergeCell ref="Q26:R26"/>
    <mergeCell ref="K25:L25"/>
    <mergeCell ref="M25:N25"/>
    <mergeCell ref="O25:P25"/>
    <mergeCell ref="Q25:R25"/>
    <mergeCell ref="M24:N24"/>
    <mergeCell ref="O24:P24"/>
    <mergeCell ref="M6:P6"/>
    <mergeCell ref="A7:R7"/>
    <mergeCell ref="K32:L32"/>
    <mergeCell ref="M32:N32"/>
    <mergeCell ref="O32:P32"/>
    <mergeCell ref="Q32:R32"/>
    <mergeCell ref="K31:L31"/>
    <mergeCell ref="M31:N31"/>
    <mergeCell ref="O31:P31"/>
    <mergeCell ref="Q31:R31"/>
    <mergeCell ref="Q28:R28"/>
    <mergeCell ref="K27:L27"/>
    <mergeCell ref="M27:N27"/>
    <mergeCell ref="O27:P27"/>
    <mergeCell ref="Q27:R27"/>
    <mergeCell ref="K30:L30"/>
    <mergeCell ref="M30:N30"/>
    <mergeCell ref="O30:P30"/>
    <mergeCell ref="Q30:R30"/>
    <mergeCell ref="K29:L29"/>
    <mergeCell ref="M29:N29"/>
    <mergeCell ref="O29:P29"/>
    <mergeCell ref="Q29:R29"/>
    <mergeCell ref="Q24:R24"/>
  </mergeCells>
  <phoneticPr fontId="2"/>
  <printOptions horizontalCentered="1" verticalCentered="1"/>
  <pageMargins left="0.78740157480314965" right="0.78740157480314965" top="0.98425196850393704" bottom="0.59055118110236227" header="0.51181102362204722" footer="0.51181102362204722"/>
  <pageSetup paperSize="9" scale="96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N26"/>
  <sheetViews>
    <sheetView zoomScaleNormal="100" zoomScaleSheetLayoutView="75" workbookViewId="0">
      <selection activeCell="R19" sqref="R19:R20"/>
    </sheetView>
  </sheetViews>
  <sheetFormatPr defaultColWidth="8.77734375" defaultRowHeight="13.2"/>
  <cols>
    <col min="1" max="1" width="3" style="122" bestFit="1" customWidth="1"/>
    <col min="2" max="2" width="8.5546875" style="122" customWidth="1"/>
    <col min="3" max="3" width="14.5546875" style="122" customWidth="1"/>
    <col min="4" max="4" width="8.5546875" style="122" customWidth="1"/>
    <col min="5" max="5" width="14.5546875" style="122" customWidth="1"/>
    <col min="6" max="7" width="10.5546875" style="122" customWidth="1"/>
    <col min="8" max="8" width="15.5546875" style="122" customWidth="1"/>
    <col min="9" max="9" width="8.5546875" style="122" customWidth="1"/>
    <col min="10" max="10" width="3.5546875" style="122" customWidth="1"/>
    <col min="11" max="11" width="8.5546875" style="122" customWidth="1"/>
    <col min="12" max="12" width="7.88671875" style="122" customWidth="1"/>
    <col min="13" max="13" width="17.44140625" style="122" customWidth="1"/>
    <col min="14" max="14" width="5.5546875" style="122" customWidth="1"/>
    <col min="15" max="16384" width="8.77734375" style="122"/>
  </cols>
  <sheetData>
    <row r="1" spans="1:14" ht="29.25" customHeight="1">
      <c r="A1" s="121"/>
      <c r="B1" s="121"/>
      <c r="C1" s="121"/>
      <c r="D1" s="121" t="s">
        <v>97</v>
      </c>
      <c r="E1" s="121"/>
      <c r="F1" s="241" t="s">
        <v>27</v>
      </c>
      <c r="G1" s="241"/>
      <c r="H1" s="241"/>
      <c r="I1" s="241"/>
      <c r="J1" s="121"/>
      <c r="K1" s="121"/>
      <c r="L1" s="121"/>
      <c r="M1" s="184">
        <v>43758</v>
      </c>
      <c r="N1" s="185" t="s">
        <v>98</v>
      </c>
    </row>
    <row r="2" spans="1:14" ht="24" customHeight="1">
      <c r="A2" s="121"/>
      <c r="B2" s="285" t="s">
        <v>109</v>
      </c>
      <c r="C2" s="285"/>
      <c r="D2" s="121" t="s">
        <v>99</v>
      </c>
      <c r="E2" s="121"/>
      <c r="G2" s="121"/>
      <c r="I2" s="121"/>
      <c r="J2" s="121"/>
      <c r="K2" s="123"/>
      <c r="L2" s="123"/>
      <c r="M2" s="123"/>
      <c r="N2" s="124"/>
    </row>
    <row r="3" spans="1:14" ht="19.05" customHeight="1">
      <c r="A3" s="125"/>
      <c r="B3" s="125"/>
      <c r="C3" s="125"/>
      <c r="D3" s="125"/>
      <c r="E3" s="125"/>
      <c r="G3" s="126" t="s">
        <v>31</v>
      </c>
      <c r="I3" s="125"/>
      <c r="J3" s="125"/>
      <c r="K3" s="242" t="s">
        <v>32</v>
      </c>
      <c r="L3" s="242"/>
      <c r="M3" s="277" t="s">
        <v>100</v>
      </c>
      <c r="N3" s="278"/>
    </row>
    <row r="4" spans="1:14" ht="19.05" customHeight="1">
      <c r="A4" s="286" t="s">
        <v>33</v>
      </c>
      <c r="B4" s="286"/>
      <c r="C4" s="319" t="s">
        <v>110</v>
      </c>
      <c r="D4" s="319"/>
      <c r="E4" s="127"/>
      <c r="G4" s="128" t="s">
        <v>101</v>
      </c>
      <c r="J4" s="125"/>
      <c r="K4" s="242" t="s">
        <v>35</v>
      </c>
      <c r="L4" s="242"/>
      <c r="M4" s="279"/>
      <c r="N4" s="278"/>
    </row>
    <row r="5" spans="1:14" ht="6.9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9"/>
      <c r="L5" s="129"/>
      <c r="M5" s="121"/>
      <c r="N5" s="121"/>
    </row>
    <row r="6" spans="1:14" ht="23.1" customHeight="1" thickBot="1">
      <c r="A6" s="125"/>
      <c r="B6" s="124"/>
      <c r="C6" s="130" t="s">
        <v>117</v>
      </c>
      <c r="D6" s="183"/>
      <c r="E6" s="182" t="s">
        <v>107</v>
      </c>
      <c r="F6" s="131"/>
      <c r="G6" s="132" t="s">
        <v>36</v>
      </c>
      <c r="H6" s="133"/>
      <c r="I6" s="134"/>
      <c r="J6" s="125"/>
      <c r="K6" s="246" t="s">
        <v>37</v>
      </c>
      <c r="L6" s="247"/>
      <c r="M6" s="219">
        <f>+'請求書（原紙）'!M6</f>
        <v>0</v>
      </c>
      <c r="N6" s="136"/>
    </row>
    <row r="7" spans="1:14" ht="23.1" customHeight="1">
      <c r="A7" s="254" t="s">
        <v>38</v>
      </c>
      <c r="B7" s="255"/>
      <c r="C7" s="321">
        <f>M16+M17</f>
        <v>0</v>
      </c>
      <c r="D7" s="322"/>
      <c r="E7" s="323"/>
      <c r="G7" s="125"/>
      <c r="H7" s="125"/>
      <c r="I7" s="125"/>
      <c r="J7" s="125"/>
      <c r="K7" s="246" t="s">
        <v>39</v>
      </c>
      <c r="L7" s="247"/>
      <c r="M7" s="135">
        <f>ROUNDDOWN(M6*0.1,0)</f>
        <v>0</v>
      </c>
      <c r="N7" s="136"/>
    </row>
    <row r="8" spans="1:14" ht="23.1" customHeight="1" thickBot="1">
      <c r="A8" s="256"/>
      <c r="B8" s="257"/>
      <c r="C8" s="324"/>
      <c r="D8" s="325"/>
      <c r="E8" s="326"/>
      <c r="F8" s="235" t="s">
        <v>102</v>
      </c>
      <c r="G8" s="125"/>
      <c r="H8" s="125"/>
      <c r="I8" s="125"/>
      <c r="J8" s="125"/>
      <c r="K8" s="246" t="s">
        <v>40</v>
      </c>
      <c r="L8" s="247"/>
      <c r="M8" s="137">
        <f>SUM(M6:M7)</f>
        <v>0</v>
      </c>
      <c r="N8" s="138"/>
    </row>
    <row r="9" spans="1:14" ht="23.1" customHeight="1">
      <c r="A9" s="125"/>
      <c r="B9" s="125"/>
      <c r="C9" s="125"/>
      <c r="D9" s="125"/>
      <c r="E9" s="125"/>
      <c r="F9" s="235" t="s">
        <v>41</v>
      </c>
      <c r="G9" s="125"/>
      <c r="H9" s="125"/>
      <c r="I9" s="125"/>
      <c r="J9" s="125"/>
      <c r="K9" s="139"/>
      <c r="L9" s="140" t="s">
        <v>42</v>
      </c>
      <c r="M9" s="217">
        <f>+M6</f>
        <v>0</v>
      </c>
      <c r="N9" s="138"/>
    </row>
    <row r="10" spans="1:14" ht="23.25" customHeight="1">
      <c r="A10" s="125"/>
      <c r="D10" s="142"/>
      <c r="E10" s="142"/>
      <c r="F10" s="235" t="s">
        <v>121</v>
      </c>
      <c r="G10" s="125"/>
      <c r="H10" s="125"/>
      <c r="I10" s="125"/>
      <c r="J10" s="125"/>
      <c r="K10" s="143" t="s">
        <v>43</v>
      </c>
      <c r="L10" s="144" t="s">
        <v>44</v>
      </c>
      <c r="M10" s="218">
        <v>0</v>
      </c>
      <c r="N10" s="146"/>
    </row>
    <row r="11" spans="1:14" ht="23.1" customHeight="1">
      <c r="A11" s="286" t="s">
        <v>103</v>
      </c>
      <c r="B11" s="286"/>
      <c r="C11" s="320"/>
      <c r="D11" s="320"/>
      <c r="E11" s="320"/>
      <c r="F11" s="126"/>
      <c r="G11" s="125"/>
      <c r="H11" s="125"/>
      <c r="I11" s="125"/>
      <c r="J11" s="125"/>
      <c r="K11" s="147" t="s">
        <v>105</v>
      </c>
      <c r="L11" s="148" t="s">
        <v>46</v>
      </c>
      <c r="M11" s="149">
        <f>SUM(M9:M10)</f>
        <v>0</v>
      </c>
      <c r="N11" s="150"/>
    </row>
    <row r="12" spans="1:14" ht="23.1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51"/>
      <c r="L12" s="140" t="s">
        <v>42</v>
      </c>
      <c r="M12" s="141">
        <f>ROUND(M9*K14,0)</f>
        <v>0</v>
      </c>
      <c r="N12" s="138"/>
    </row>
    <row r="13" spans="1:14" ht="23.1" customHeight="1">
      <c r="A13" s="264" t="s">
        <v>90</v>
      </c>
      <c r="B13" s="327"/>
      <c r="C13" s="327"/>
      <c r="D13" s="152" t="s">
        <v>91</v>
      </c>
      <c r="E13" s="152"/>
      <c r="F13" s="153" t="s">
        <v>92</v>
      </c>
      <c r="G13" s="266" t="s">
        <v>93</v>
      </c>
      <c r="H13" s="328"/>
      <c r="I13" s="329"/>
      <c r="J13" s="125"/>
      <c r="K13" s="143" t="s">
        <v>104</v>
      </c>
      <c r="L13" s="144" t="s">
        <v>44</v>
      </c>
      <c r="M13" s="216">
        <v>0</v>
      </c>
      <c r="N13" s="146"/>
    </row>
    <row r="14" spans="1:14" ht="23.1" customHeight="1">
      <c r="A14" s="265"/>
      <c r="B14" s="252" t="s">
        <v>108</v>
      </c>
      <c r="C14" s="252"/>
      <c r="D14" s="154" t="s">
        <v>94</v>
      </c>
      <c r="E14" s="252"/>
      <c r="F14" s="252"/>
      <c r="G14" s="267"/>
      <c r="H14" s="330"/>
      <c r="I14" s="331"/>
      <c r="J14" s="125"/>
      <c r="K14" s="155">
        <v>0.1</v>
      </c>
      <c r="L14" s="148" t="s">
        <v>46</v>
      </c>
      <c r="M14" s="149">
        <f>SUM(M12:M13)</f>
        <v>0</v>
      </c>
      <c r="N14" s="150"/>
    </row>
    <row r="15" spans="1:14" ht="23.1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243" t="s">
        <v>106</v>
      </c>
      <c r="L15" s="144" t="s">
        <v>42</v>
      </c>
      <c r="M15" s="145">
        <f>ROUNDDOWN((M9-M12)*(1+N17),0)</f>
        <v>0</v>
      </c>
      <c r="N15" s="146"/>
    </row>
    <row r="16" spans="1:14" ht="23.1" customHeight="1">
      <c r="A16" s="154" t="s">
        <v>49</v>
      </c>
      <c r="B16" s="270" t="s">
        <v>50</v>
      </c>
      <c r="C16" s="271"/>
      <c r="D16" s="271" t="s">
        <v>95</v>
      </c>
      <c r="E16" s="271"/>
      <c r="F16" s="271" t="s">
        <v>73</v>
      </c>
      <c r="G16" s="271"/>
      <c r="H16" s="156" t="s">
        <v>96</v>
      </c>
      <c r="I16" s="157" t="s">
        <v>51</v>
      </c>
      <c r="J16" s="125"/>
      <c r="K16" s="244"/>
      <c r="L16" s="178" t="s">
        <v>44</v>
      </c>
      <c r="M16" s="179">
        <f>M10-M13</f>
        <v>0</v>
      </c>
      <c r="N16" s="146"/>
    </row>
    <row r="17" spans="1:14" ht="23.1" customHeight="1">
      <c r="A17" s="158">
        <v>1</v>
      </c>
      <c r="B17" s="159"/>
      <c r="C17" s="160"/>
      <c r="D17" s="161"/>
      <c r="E17" s="161"/>
      <c r="F17" s="332" t="s">
        <v>74</v>
      </c>
      <c r="G17" s="333"/>
      <c r="H17" s="189">
        <f>M16+M17</f>
        <v>0</v>
      </c>
      <c r="I17" s="163"/>
      <c r="J17" s="125"/>
      <c r="K17" s="244"/>
      <c r="L17" s="180" t="s">
        <v>52</v>
      </c>
      <c r="M17" s="181">
        <f>M16*N17</f>
        <v>0</v>
      </c>
      <c r="N17" s="186">
        <v>0.1</v>
      </c>
    </row>
    <row r="18" spans="1:14" ht="23.1" customHeight="1">
      <c r="A18" s="164">
        <v>2</v>
      </c>
      <c r="B18" s="159"/>
      <c r="C18" s="160"/>
      <c r="D18" s="161"/>
      <c r="E18" s="161"/>
      <c r="F18" s="250"/>
      <c r="G18" s="251"/>
      <c r="H18" s="162"/>
      <c r="I18" s="163"/>
      <c r="J18" s="125"/>
      <c r="K18" s="244"/>
      <c r="L18" s="187" t="s">
        <v>89</v>
      </c>
      <c r="M18" s="188">
        <f>SUM(M16:M17)</f>
        <v>0</v>
      </c>
      <c r="N18" s="146"/>
    </row>
    <row r="19" spans="1:14" ht="23.1" customHeight="1">
      <c r="A19" s="165">
        <v>3</v>
      </c>
      <c r="B19" s="166"/>
      <c r="C19" s="167"/>
      <c r="D19" s="167"/>
      <c r="E19" s="167"/>
      <c r="F19" s="334" t="s">
        <v>116</v>
      </c>
      <c r="G19" s="335"/>
      <c r="H19" s="167"/>
      <c r="I19" s="168"/>
      <c r="J19" s="125"/>
      <c r="K19" s="245"/>
      <c r="L19" s="148" t="s">
        <v>46</v>
      </c>
      <c r="M19" s="149">
        <f>SUM(M15:M17)</f>
        <v>0</v>
      </c>
      <c r="N19" s="150"/>
    </row>
    <row r="20" spans="1:14" ht="23.1" customHeight="1">
      <c r="A20" s="165">
        <v>4</v>
      </c>
      <c r="B20" s="166"/>
      <c r="C20" s="167"/>
      <c r="D20" s="167"/>
      <c r="E20" s="167"/>
      <c r="F20" s="250"/>
      <c r="G20" s="251"/>
      <c r="H20" s="167"/>
      <c r="I20" s="168"/>
      <c r="J20" s="125"/>
      <c r="K20" s="125"/>
      <c r="L20" s="125"/>
      <c r="M20" s="121"/>
      <c r="N20" s="121"/>
    </row>
    <row r="21" spans="1:14" ht="23.1" customHeight="1">
      <c r="A21" s="165">
        <v>5</v>
      </c>
      <c r="B21" s="166"/>
      <c r="C21" s="167"/>
      <c r="D21" s="167"/>
      <c r="E21" s="167"/>
      <c r="F21" s="250"/>
      <c r="G21" s="251"/>
      <c r="H21" s="167"/>
      <c r="I21" s="168"/>
      <c r="J21" s="125"/>
      <c r="K21" s="125"/>
      <c r="L21" s="125"/>
      <c r="M21" s="121"/>
      <c r="N21" s="121"/>
    </row>
    <row r="22" spans="1:14" ht="23.1" customHeight="1">
      <c r="A22" s="169">
        <v>6</v>
      </c>
      <c r="B22" s="170"/>
      <c r="C22" s="171"/>
      <c r="D22" s="171"/>
      <c r="E22" s="171"/>
      <c r="F22" s="250"/>
      <c r="G22" s="251"/>
      <c r="H22" s="171"/>
      <c r="I22" s="172"/>
      <c r="J22" s="125"/>
      <c r="K22" s="125"/>
      <c r="L22" s="125"/>
      <c r="M22" s="121"/>
      <c r="N22" s="121"/>
    </row>
    <row r="23" spans="1:14" ht="22.5" customHeight="1">
      <c r="A23" s="173">
        <v>7</v>
      </c>
      <c r="B23" s="174"/>
      <c r="C23" s="175"/>
      <c r="D23" s="175"/>
      <c r="E23" s="175"/>
      <c r="F23" s="273"/>
      <c r="G23" s="274"/>
      <c r="H23" s="175"/>
      <c r="I23" s="176"/>
      <c r="J23" s="125"/>
      <c r="K23" s="125"/>
      <c r="L23" s="125"/>
      <c r="M23" s="121"/>
      <c r="N23" s="121"/>
    </row>
    <row r="24" spans="1:14" ht="23.1" customHeight="1">
      <c r="A24" s="268" t="s">
        <v>53</v>
      </c>
      <c r="B24" s="269"/>
      <c r="C24" s="269"/>
      <c r="D24" s="269"/>
      <c r="E24" s="269"/>
      <c r="F24" s="275"/>
      <c r="G24" s="276"/>
      <c r="H24" s="177">
        <f>SUM(H17:H23)</f>
        <v>0</v>
      </c>
      <c r="I24" s="125"/>
      <c r="J24" s="125"/>
      <c r="K24" s="125"/>
      <c r="L24" s="125"/>
      <c r="M24" s="121"/>
      <c r="N24" s="121"/>
    </row>
    <row r="25" spans="1:14" ht="8.25" customHeight="1">
      <c r="A25" s="125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1"/>
      <c r="N25" s="121"/>
    </row>
    <row r="26" spans="1:14" ht="21" customHeight="1">
      <c r="A26" s="252" t="s">
        <v>54</v>
      </c>
      <c r="B26" s="252"/>
      <c r="C26" s="252" t="s">
        <v>118</v>
      </c>
      <c r="D26" s="252"/>
      <c r="E26" s="252"/>
      <c r="F26" s="252"/>
      <c r="G26" s="252"/>
      <c r="H26" s="252"/>
      <c r="I26" s="121"/>
      <c r="J26" s="121"/>
      <c r="K26" s="121"/>
      <c r="L26" s="121"/>
      <c r="M26" s="121"/>
      <c r="N26" s="121"/>
    </row>
  </sheetData>
  <mergeCells count="37">
    <mergeCell ref="A26:B26"/>
    <mergeCell ref="C26:H26"/>
    <mergeCell ref="F20:G20"/>
    <mergeCell ref="F21:G21"/>
    <mergeCell ref="F22:G22"/>
    <mergeCell ref="F23:G23"/>
    <mergeCell ref="A24:E24"/>
    <mergeCell ref="F24:G24"/>
    <mergeCell ref="K15:K19"/>
    <mergeCell ref="B16:C16"/>
    <mergeCell ref="D16:E16"/>
    <mergeCell ref="F16:G16"/>
    <mergeCell ref="F17:G17"/>
    <mergeCell ref="F18:G18"/>
    <mergeCell ref="F19:G19"/>
    <mergeCell ref="A13:A14"/>
    <mergeCell ref="B13:C13"/>
    <mergeCell ref="G13:G14"/>
    <mergeCell ref="H13:I13"/>
    <mergeCell ref="B14:C14"/>
    <mergeCell ref="E14:F14"/>
    <mergeCell ref="H14:I14"/>
    <mergeCell ref="A11:B11"/>
    <mergeCell ref="C11:E11"/>
    <mergeCell ref="F1:I1"/>
    <mergeCell ref="B2:C2"/>
    <mergeCell ref="K3:L3"/>
    <mergeCell ref="K6:L6"/>
    <mergeCell ref="A7:B8"/>
    <mergeCell ref="C7:E8"/>
    <mergeCell ref="K7:L7"/>
    <mergeCell ref="K8:L8"/>
    <mergeCell ref="M3:N3"/>
    <mergeCell ref="A4:B4"/>
    <mergeCell ref="C4:D4"/>
    <mergeCell ref="K4:L4"/>
    <mergeCell ref="M4:N4"/>
  </mergeCells>
  <phoneticPr fontId="2"/>
  <printOptions horizontalCentered="1"/>
  <pageMargins left="0.39370078740157483" right="0.39370078740157483" top="0.78740157480314965" bottom="0.19685039370078741" header="0.51181102362204722" footer="0.51181102362204722"/>
  <pageSetup paperSize="9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5"/>
  </sheetPr>
  <dimension ref="A1:R26"/>
  <sheetViews>
    <sheetView zoomScaleNormal="100" zoomScaleSheetLayoutView="75" workbookViewId="0">
      <selection activeCell="S14" sqref="S14"/>
    </sheetView>
  </sheetViews>
  <sheetFormatPr defaultRowHeight="13.2"/>
  <cols>
    <col min="1" max="1" width="3" bestFit="1" customWidth="1"/>
    <col min="2" max="2" width="8.5546875" customWidth="1"/>
    <col min="3" max="3" width="14.5546875" customWidth="1"/>
    <col min="4" max="4" width="8.5546875" customWidth="1"/>
    <col min="5" max="5" width="14.5546875" customWidth="1"/>
    <col min="6" max="7" width="10.5546875" customWidth="1"/>
    <col min="8" max="8" width="15.5546875" customWidth="1"/>
    <col min="9" max="9" width="8.5546875" customWidth="1"/>
    <col min="10" max="10" width="3.5546875" customWidth="1"/>
    <col min="11" max="11" width="8.5546875" customWidth="1"/>
    <col min="12" max="12" width="7.88671875" customWidth="1"/>
    <col min="13" max="13" width="17.44140625" customWidth="1"/>
    <col min="14" max="14" width="5.5546875" customWidth="1"/>
  </cols>
  <sheetData>
    <row r="1" spans="1:18" ht="29.25" customHeight="1">
      <c r="A1" s="7"/>
      <c r="B1" s="7"/>
      <c r="C1" s="7"/>
      <c r="D1" s="7"/>
      <c r="E1" s="7"/>
      <c r="F1" s="355" t="s">
        <v>27</v>
      </c>
      <c r="G1" s="355"/>
      <c r="H1" s="355"/>
      <c r="I1" s="355"/>
      <c r="J1" s="7"/>
      <c r="K1" s="7"/>
      <c r="L1" s="7"/>
      <c r="M1" s="62">
        <f>'内訳書（見本１）'!M6</f>
        <v>43758</v>
      </c>
      <c r="N1" s="56" t="s">
        <v>28</v>
      </c>
    </row>
    <row r="2" spans="1:18" ht="24" customHeight="1">
      <c r="A2" s="7"/>
      <c r="B2" s="8" t="s">
        <v>29</v>
      </c>
      <c r="C2" s="7"/>
      <c r="D2" s="7" t="s">
        <v>30</v>
      </c>
      <c r="E2" s="7"/>
      <c r="G2" s="7"/>
      <c r="I2" s="7"/>
      <c r="J2" s="7"/>
      <c r="K2" s="36"/>
      <c r="L2" s="36"/>
      <c r="M2" s="36"/>
      <c r="N2" s="13"/>
    </row>
    <row r="3" spans="1:18" ht="19.05" customHeight="1">
      <c r="A3" s="18"/>
      <c r="B3" s="18"/>
      <c r="C3" s="18"/>
      <c r="D3" s="18"/>
      <c r="E3" s="18"/>
      <c r="G3" s="54" t="s">
        <v>31</v>
      </c>
      <c r="I3" s="18"/>
      <c r="J3" s="18"/>
      <c r="K3" s="356" t="s">
        <v>32</v>
      </c>
      <c r="L3" s="356"/>
      <c r="M3" s="366" t="s">
        <v>62</v>
      </c>
      <c r="N3" s="367"/>
    </row>
    <row r="4" spans="1:18" ht="19.05" customHeight="1">
      <c r="A4" s="27" t="s">
        <v>33</v>
      </c>
      <c r="B4" s="10"/>
      <c r="C4" s="368" t="str">
        <f>'内訳書（見本１）'!B1</f>
        <v>○○作業所</v>
      </c>
      <c r="D4" s="368"/>
      <c r="E4" s="66"/>
      <c r="G4" s="57" t="s">
        <v>34</v>
      </c>
      <c r="J4" s="18"/>
      <c r="K4" s="356" t="s">
        <v>35</v>
      </c>
      <c r="L4" s="356"/>
      <c r="M4" s="366"/>
      <c r="N4" s="367"/>
    </row>
    <row r="5" spans="1:18" ht="6.9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20"/>
      <c r="L5" s="20"/>
      <c r="M5" s="7"/>
      <c r="N5" s="7"/>
    </row>
    <row r="6" spans="1:18" ht="23.1" customHeight="1" thickBot="1">
      <c r="A6" s="18"/>
      <c r="B6" s="48"/>
      <c r="C6" s="365" t="s">
        <v>119</v>
      </c>
      <c r="D6" s="365"/>
      <c r="E6" s="43"/>
      <c r="F6" s="21"/>
      <c r="G6" s="44" t="s">
        <v>36</v>
      </c>
      <c r="H6" s="27"/>
      <c r="I6" s="19"/>
      <c r="J6" s="18"/>
      <c r="K6" s="359" t="s">
        <v>37</v>
      </c>
      <c r="L6" s="360"/>
      <c r="M6" s="49">
        <v>10000000</v>
      </c>
      <c r="N6" s="12"/>
    </row>
    <row r="7" spans="1:18" ht="23.1" customHeight="1">
      <c r="A7" s="337" t="s">
        <v>38</v>
      </c>
      <c r="B7" s="338"/>
      <c r="C7" s="341">
        <f>SUM(M16:M17)</f>
        <v>1980000</v>
      </c>
      <c r="D7" s="342"/>
      <c r="E7" s="343"/>
      <c r="G7" s="18"/>
      <c r="H7" s="18"/>
      <c r="I7" s="18"/>
      <c r="J7" s="18"/>
      <c r="K7" s="359" t="s">
        <v>39</v>
      </c>
      <c r="L7" s="360"/>
      <c r="M7" s="49">
        <f>ROUNDDOWN(M6*0.1,0)</f>
        <v>1000000</v>
      </c>
      <c r="N7" s="12"/>
    </row>
    <row r="8" spans="1:18" ht="23.1" customHeight="1" thickBot="1">
      <c r="A8" s="339"/>
      <c r="B8" s="340"/>
      <c r="C8" s="344"/>
      <c r="D8" s="345"/>
      <c r="E8" s="346"/>
      <c r="F8" s="58" t="s">
        <v>122</v>
      </c>
      <c r="G8" s="18"/>
      <c r="H8" s="18"/>
      <c r="I8" s="18"/>
      <c r="J8" s="18"/>
      <c r="K8" s="359" t="s">
        <v>40</v>
      </c>
      <c r="L8" s="360"/>
      <c r="M8" s="50">
        <f>SUM(M6:M7)</f>
        <v>11000000</v>
      </c>
      <c r="N8" s="14"/>
    </row>
    <row r="9" spans="1:18" ht="23.1" customHeight="1">
      <c r="A9" s="18"/>
      <c r="B9" s="18"/>
      <c r="C9" s="18"/>
      <c r="D9" s="18"/>
      <c r="E9" s="18"/>
      <c r="F9" s="21" t="s">
        <v>41</v>
      </c>
      <c r="G9" s="18"/>
      <c r="H9" s="18"/>
      <c r="I9" s="18"/>
      <c r="J9" s="18"/>
      <c r="K9" s="15"/>
      <c r="L9" s="24" t="s">
        <v>42</v>
      </c>
      <c r="M9" s="51">
        <f>'内訳書（見本１）'!H32</f>
        <v>5000000</v>
      </c>
      <c r="N9" s="14"/>
    </row>
    <row r="10" spans="1:18" ht="23.1" customHeight="1">
      <c r="A10" s="18"/>
      <c r="D10" s="65"/>
      <c r="E10" s="65"/>
      <c r="F10" s="6" t="s">
        <v>120</v>
      </c>
      <c r="G10" s="18"/>
      <c r="H10" s="18"/>
      <c r="I10" s="18"/>
      <c r="J10" s="18"/>
      <c r="K10" s="16" t="s">
        <v>43</v>
      </c>
      <c r="L10" s="37" t="s">
        <v>44</v>
      </c>
      <c r="M10" s="52">
        <f>'内訳書（見本１）'!J32</f>
        <v>2000000</v>
      </c>
      <c r="N10" s="9"/>
    </row>
    <row r="11" spans="1:18" ht="23.1" customHeight="1">
      <c r="A11" s="27" t="s">
        <v>45</v>
      </c>
      <c r="B11" s="22"/>
      <c r="C11" s="369" t="s">
        <v>65</v>
      </c>
      <c r="D11" s="369"/>
      <c r="E11" s="369"/>
      <c r="F11" s="54"/>
      <c r="G11" s="18"/>
      <c r="H11" s="18"/>
      <c r="I11" s="18"/>
      <c r="J11" s="18"/>
      <c r="K11" s="17"/>
      <c r="L11" s="38" t="s">
        <v>46</v>
      </c>
      <c r="M11" s="53">
        <f>M10+M9</f>
        <v>7000000</v>
      </c>
      <c r="N11" s="11"/>
      <c r="P11" s="361" t="s">
        <v>68</v>
      </c>
      <c r="Q11" s="361"/>
      <c r="R11" s="361"/>
    </row>
    <row r="12" spans="1:18" ht="23.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60"/>
      <c r="L12" s="24" t="s">
        <v>42</v>
      </c>
      <c r="M12" s="51">
        <f>ROUND(M9*K14,0)</f>
        <v>500000</v>
      </c>
      <c r="N12" s="14"/>
      <c r="P12" s="361"/>
      <c r="Q12" s="361"/>
      <c r="R12" s="361"/>
    </row>
    <row r="13" spans="1:18" ht="23.1" customHeight="1">
      <c r="A13" s="347" t="s">
        <v>1</v>
      </c>
      <c r="B13" s="362"/>
      <c r="C13" s="362"/>
      <c r="D13" s="23"/>
      <c r="E13" s="23"/>
      <c r="F13" s="55" t="s">
        <v>0</v>
      </c>
      <c r="G13" s="349" t="s">
        <v>6</v>
      </c>
      <c r="H13" s="25" t="s">
        <v>66</v>
      </c>
      <c r="I13" s="26"/>
      <c r="J13" s="18"/>
      <c r="K13" s="16" t="s">
        <v>47</v>
      </c>
      <c r="L13" s="37" t="s">
        <v>44</v>
      </c>
      <c r="M13" s="52">
        <f>ROUND(M10*K14,0)</f>
        <v>200000</v>
      </c>
      <c r="N13" s="9"/>
    </row>
    <row r="14" spans="1:18" ht="23.1" customHeight="1">
      <c r="A14" s="348"/>
      <c r="B14" s="336"/>
      <c r="C14" s="336"/>
      <c r="D14" s="29" t="s">
        <v>3</v>
      </c>
      <c r="E14" s="336"/>
      <c r="F14" s="336"/>
      <c r="G14" s="350"/>
      <c r="H14" s="19" t="s">
        <v>67</v>
      </c>
      <c r="I14" s="28"/>
      <c r="J14" s="18"/>
      <c r="K14" s="61">
        <f>'内訳書（見本１）'!B3</f>
        <v>0.1</v>
      </c>
      <c r="L14" s="38" t="s">
        <v>46</v>
      </c>
      <c r="M14" s="53">
        <f>ROUND(M11*K14,0)</f>
        <v>700000</v>
      </c>
      <c r="N14" s="11"/>
    </row>
    <row r="15" spans="1:18" ht="23.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57" t="s">
        <v>48</v>
      </c>
      <c r="L15" s="37" t="s">
        <v>42</v>
      </c>
      <c r="M15" s="52">
        <f>ROUNDDOWN((M9-M12)*1.1,0)</f>
        <v>4950000</v>
      </c>
      <c r="N15" s="9"/>
    </row>
    <row r="16" spans="1:18" ht="23.1" customHeight="1">
      <c r="A16" s="29" t="s">
        <v>49</v>
      </c>
      <c r="B16" s="353" t="s">
        <v>50</v>
      </c>
      <c r="C16" s="354"/>
      <c r="D16" s="354" t="s">
        <v>4</v>
      </c>
      <c r="E16" s="354"/>
      <c r="F16" s="354" t="s">
        <v>73</v>
      </c>
      <c r="G16" s="354"/>
      <c r="H16" s="30" t="s">
        <v>2</v>
      </c>
      <c r="I16" s="31" t="s">
        <v>51</v>
      </c>
      <c r="J16" s="18"/>
      <c r="K16" s="357"/>
      <c r="L16" s="223" t="s">
        <v>44</v>
      </c>
      <c r="M16" s="224">
        <f>M10-M13</f>
        <v>1800000</v>
      </c>
      <c r="N16" s="9"/>
      <c r="P16" s="361" t="s">
        <v>69</v>
      </c>
      <c r="Q16" s="361"/>
      <c r="R16" s="361"/>
    </row>
    <row r="17" spans="1:18" ht="23.1" customHeight="1">
      <c r="A17" s="73">
        <v>1</v>
      </c>
      <c r="B17" s="74"/>
      <c r="C17" s="75"/>
      <c r="D17" s="32"/>
      <c r="E17" s="32"/>
      <c r="F17" s="363" t="s">
        <v>70</v>
      </c>
      <c r="G17" s="364"/>
      <c r="H17" s="89">
        <f>M16+M17</f>
        <v>1980000</v>
      </c>
      <c r="I17" s="76"/>
      <c r="J17" s="18"/>
      <c r="K17" s="357"/>
      <c r="L17" s="225" t="s">
        <v>52</v>
      </c>
      <c r="M17" s="226">
        <f>ROUNDDOWN(M16*0.1,0)</f>
        <v>180000</v>
      </c>
      <c r="N17" s="229">
        <v>0.1</v>
      </c>
      <c r="P17" s="361"/>
      <c r="Q17" s="361"/>
      <c r="R17" s="361"/>
    </row>
    <row r="18" spans="1:18" ht="23.1" customHeight="1">
      <c r="A18" s="220">
        <v>2</v>
      </c>
      <c r="B18" s="74"/>
      <c r="C18" s="75"/>
      <c r="D18" s="32"/>
      <c r="E18" s="32"/>
      <c r="F18" s="221"/>
      <c r="G18" s="222"/>
      <c r="H18" s="89"/>
      <c r="I18" s="76"/>
      <c r="J18" s="18"/>
      <c r="K18" s="357"/>
      <c r="L18" s="227" t="s">
        <v>89</v>
      </c>
      <c r="M18" s="228">
        <f>SUM(M16:M17)</f>
        <v>1980000</v>
      </c>
      <c r="N18" s="9"/>
      <c r="P18" s="120"/>
      <c r="Q18" s="120"/>
      <c r="R18" s="120"/>
    </row>
    <row r="19" spans="1:18" ht="23.1" customHeight="1">
      <c r="A19" s="77">
        <v>3</v>
      </c>
      <c r="B19" s="78"/>
      <c r="C19" s="79"/>
      <c r="D19" s="33"/>
      <c r="E19" s="33"/>
      <c r="F19" s="39"/>
      <c r="G19" s="40"/>
      <c r="H19" s="33"/>
      <c r="I19" s="80"/>
      <c r="J19" s="18"/>
      <c r="K19" s="358"/>
      <c r="L19" s="38" t="s">
        <v>46</v>
      </c>
      <c r="M19" s="53">
        <f>SUM(M15:M17)</f>
        <v>6930000</v>
      </c>
      <c r="N19" s="11"/>
    </row>
    <row r="20" spans="1:18" ht="23.1" customHeight="1">
      <c r="A20" s="77">
        <v>4</v>
      </c>
      <c r="B20" s="78"/>
      <c r="C20" s="79"/>
      <c r="D20" s="33"/>
      <c r="E20" s="33"/>
      <c r="F20" s="39"/>
      <c r="G20" s="40"/>
      <c r="H20" s="33"/>
      <c r="I20" s="80"/>
      <c r="J20" s="18"/>
      <c r="K20" s="18"/>
      <c r="L20" s="18"/>
      <c r="M20" s="7"/>
      <c r="N20" s="7"/>
    </row>
    <row r="21" spans="1:18" ht="23.1" customHeight="1">
      <c r="A21" s="77">
        <v>5</v>
      </c>
      <c r="B21" s="78"/>
      <c r="C21" s="79"/>
      <c r="D21" s="33"/>
      <c r="E21" s="33"/>
      <c r="F21" s="39"/>
      <c r="G21" s="40"/>
      <c r="H21" s="33"/>
      <c r="I21" s="80"/>
      <c r="J21" s="18"/>
      <c r="K21" s="18"/>
      <c r="L21" s="18"/>
      <c r="M21" s="7"/>
      <c r="N21" s="7"/>
    </row>
    <row r="22" spans="1:18" ht="23.1" customHeight="1">
      <c r="A22" s="81">
        <v>6</v>
      </c>
      <c r="B22" s="82"/>
      <c r="C22" s="83"/>
      <c r="D22" s="45"/>
      <c r="E22" s="45"/>
      <c r="F22" s="46"/>
      <c r="G22" s="47"/>
      <c r="H22" s="45"/>
      <c r="I22" s="84"/>
      <c r="J22" s="18"/>
      <c r="K22" s="18"/>
      <c r="L22" s="18"/>
      <c r="M22" s="7"/>
      <c r="N22" s="7"/>
    </row>
    <row r="23" spans="1:18" ht="22.5" customHeight="1">
      <c r="A23" s="85">
        <v>7</v>
      </c>
      <c r="B23" s="86"/>
      <c r="C23" s="87"/>
      <c r="D23" s="34"/>
      <c r="E23" s="34"/>
      <c r="F23" s="41"/>
      <c r="G23" s="42"/>
      <c r="H23" s="34"/>
      <c r="I23" s="88"/>
      <c r="J23" s="18"/>
      <c r="K23" s="18"/>
      <c r="L23" s="18"/>
      <c r="M23" s="7"/>
      <c r="N23" s="7"/>
    </row>
    <row r="24" spans="1:18" ht="23.1" customHeight="1">
      <c r="A24" s="351" t="s">
        <v>53</v>
      </c>
      <c r="B24" s="352"/>
      <c r="C24" s="352"/>
      <c r="D24" s="352"/>
      <c r="E24" s="352"/>
      <c r="F24" s="35"/>
      <c r="G24" s="35"/>
      <c r="H24" s="72">
        <f>SUM(H17:H23)</f>
        <v>1980000</v>
      </c>
      <c r="I24" s="18"/>
      <c r="J24" s="18"/>
      <c r="K24" s="18"/>
      <c r="L24" s="18"/>
      <c r="M24" s="7"/>
      <c r="N24" s="7"/>
    </row>
    <row r="25" spans="1:18" ht="8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7"/>
      <c r="N25" s="7"/>
    </row>
    <row r="26" spans="1:18" ht="21" customHeight="1">
      <c r="A26" s="336" t="s">
        <v>54</v>
      </c>
      <c r="B26" s="336"/>
      <c r="C26" s="336" t="s">
        <v>72</v>
      </c>
      <c r="D26" s="336"/>
      <c r="E26" s="336"/>
      <c r="F26" s="336"/>
      <c r="G26" s="336"/>
      <c r="H26" s="336"/>
      <c r="I26" s="7"/>
      <c r="J26" s="7"/>
      <c r="K26" s="7"/>
      <c r="L26" s="7"/>
      <c r="M26" s="7"/>
      <c r="N26" s="7"/>
    </row>
  </sheetData>
  <mergeCells count="28">
    <mergeCell ref="M3:N3"/>
    <mergeCell ref="M4:N4"/>
    <mergeCell ref="C4:D4"/>
    <mergeCell ref="C11:E11"/>
    <mergeCell ref="P11:R12"/>
    <mergeCell ref="P16:R17"/>
    <mergeCell ref="B13:C13"/>
    <mergeCell ref="E14:F14"/>
    <mergeCell ref="F17:G17"/>
    <mergeCell ref="C6:D6"/>
    <mergeCell ref="F1:I1"/>
    <mergeCell ref="K4:L4"/>
    <mergeCell ref="K3:L3"/>
    <mergeCell ref="K15:K19"/>
    <mergeCell ref="K8:L8"/>
    <mergeCell ref="K7:L7"/>
    <mergeCell ref="K6:L6"/>
    <mergeCell ref="F16:G16"/>
    <mergeCell ref="A26:B26"/>
    <mergeCell ref="C26:H26"/>
    <mergeCell ref="A7:B8"/>
    <mergeCell ref="C7:E8"/>
    <mergeCell ref="A13:A14"/>
    <mergeCell ref="G13:G14"/>
    <mergeCell ref="A24:E24"/>
    <mergeCell ref="B16:C16"/>
    <mergeCell ref="D16:E16"/>
    <mergeCell ref="B14:C14"/>
  </mergeCells>
  <phoneticPr fontId="2"/>
  <printOptions horizontalCentered="1"/>
  <pageMargins left="0.39370078740157483" right="0.39370078740157483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5"/>
  </sheetPr>
  <dimension ref="A1:R32"/>
  <sheetViews>
    <sheetView zoomScaleNormal="100" workbookViewId="0">
      <selection activeCell="U26" sqref="U26"/>
    </sheetView>
  </sheetViews>
  <sheetFormatPr defaultColWidth="9" defaultRowHeight="13.2"/>
  <cols>
    <col min="1" max="1" width="14.44140625" style="1" bestFit="1" customWidth="1"/>
    <col min="2" max="5" width="9" style="1"/>
    <col min="6" max="7" width="9.44140625" style="1" bestFit="1" customWidth="1"/>
    <col min="8" max="10" width="9" style="1"/>
    <col min="11" max="11" width="5.5546875" style="1" customWidth="1"/>
    <col min="12" max="13" width="4" style="1" customWidth="1"/>
    <col min="14" max="14" width="5.5546875" style="1" customWidth="1"/>
    <col min="15" max="15" width="4" style="1" customWidth="1"/>
    <col min="16" max="17" width="5.5546875" style="1" customWidth="1"/>
    <col min="18" max="18" width="4" style="1" customWidth="1"/>
    <col min="19" max="16384" width="9" style="1"/>
  </cols>
  <sheetData>
    <row r="1" spans="1:18">
      <c r="A1" s="63" t="s">
        <v>17</v>
      </c>
      <c r="B1" s="370" t="s">
        <v>64</v>
      </c>
      <c r="C1" s="371"/>
      <c r="D1" s="371"/>
      <c r="E1" s="67"/>
      <c r="F1" s="67"/>
      <c r="G1" s="67"/>
      <c r="H1" s="67"/>
    </row>
    <row r="2" spans="1:18">
      <c r="A2" s="64" t="s">
        <v>18</v>
      </c>
      <c r="B2" s="370" t="s">
        <v>61</v>
      </c>
      <c r="C2" s="372"/>
      <c r="D2" s="372"/>
      <c r="E2" s="372"/>
      <c r="F2" s="372"/>
      <c r="G2" s="372"/>
      <c r="H2" s="372"/>
    </row>
    <row r="3" spans="1:18" s="2" customFormat="1" ht="13.5" customHeight="1">
      <c r="A3" s="63" t="s">
        <v>26</v>
      </c>
      <c r="B3" s="71">
        <v>0.1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8" s="2" customFormat="1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8" s="2" customFormat="1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8" s="2" customFormat="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85">
        <v>43758</v>
      </c>
      <c r="N6" s="386"/>
      <c r="O6" s="386"/>
      <c r="P6" s="386"/>
      <c r="Q6" s="2" t="s">
        <v>25</v>
      </c>
    </row>
    <row r="7" spans="1:18" s="2" customFormat="1" ht="18.75" customHeight="1">
      <c r="A7" s="387" t="s">
        <v>19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</row>
    <row r="8" spans="1:18" s="2" customFormat="1" ht="16.649999999999999" customHeight="1">
      <c r="A8" s="1"/>
      <c r="B8" s="1"/>
      <c r="C8" s="1"/>
      <c r="D8" s="1"/>
      <c r="E8" s="1"/>
      <c r="F8" s="1"/>
      <c r="G8" s="1"/>
      <c r="H8" s="1"/>
      <c r="I8" s="1"/>
      <c r="J8" s="59"/>
      <c r="K8" s="68"/>
      <c r="L8" s="1"/>
      <c r="M8" s="59" t="s">
        <v>21</v>
      </c>
      <c r="N8" s="70">
        <v>1</v>
      </c>
      <c r="O8" s="2" t="s">
        <v>16</v>
      </c>
      <c r="P8" s="69">
        <v>10</v>
      </c>
      <c r="Q8" s="2" t="s">
        <v>20</v>
      </c>
    </row>
    <row r="9" spans="1:18" s="2" customFormat="1" ht="7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s="2" customFormat="1" ht="15" customHeight="1">
      <c r="A10" s="374" t="s">
        <v>7</v>
      </c>
      <c r="B10" s="375"/>
      <c r="C10" s="375" t="s">
        <v>8</v>
      </c>
      <c r="D10" s="375" t="s">
        <v>9</v>
      </c>
      <c r="E10" s="375"/>
      <c r="F10" s="375"/>
      <c r="G10" s="378" t="s">
        <v>10</v>
      </c>
      <c r="H10" s="379"/>
      <c r="I10" s="378" t="s">
        <v>11</v>
      </c>
      <c r="J10" s="379"/>
      <c r="K10" s="375" t="s">
        <v>12</v>
      </c>
      <c r="L10" s="375"/>
      <c r="M10" s="375"/>
      <c r="N10" s="375"/>
      <c r="O10" s="375" t="s">
        <v>22</v>
      </c>
      <c r="P10" s="375"/>
      <c r="Q10" s="375"/>
      <c r="R10" s="381"/>
    </row>
    <row r="11" spans="1:18" s="2" customFormat="1" ht="15" customHeight="1" thickBot="1">
      <c r="A11" s="376"/>
      <c r="B11" s="377"/>
      <c r="C11" s="377"/>
      <c r="D11" s="4" t="s">
        <v>13</v>
      </c>
      <c r="E11" s="4" t="s">
        <v>14</v>
      </c>
      <c r="F11" s="4" t="s">
        <v>15</v>
      </c>
      <c r="G11" s="4" t="s">
        <v>13</v>
      </c>
      <c r="H11" s="4" t="s">
        <v>15</v>
      </c>
      <c r="I11" s="4" t="s">
        <v>13</v>
      </c>
      <c r="J11" s="4" t="s">
        <v>15</v>
      </c>
      <c r="K11" s="377" t="s">
        <v>13</v>
      </c>
      <c r="L11" s="377"/>
      <c r="M11" s="377" t="s">
        <v>23</v>
      </c>
      <c r="N11" s="377"/>
      <c r="O11" s="377" t="s">
        <v>24</v>
      </c>
      <c r="P11" s="377"/>
      <c r="Q11" s="377" t="s">
        <v>23</v>
      </c>
      <c r="R11" s="380"/>
    </row>
    <row r="12" spans="1:18" s="2" customFormat="1" ht="21.6" customHeight="1">
      <c r="A12" s="404"/>
      <c r="B12" s="405"/>
      <c r="C12" s="406"/>
      <c r="D12" s="407"/>
      <c r="E12" s="407"/>
      <c r="F12" s="407"/>
      <c r="G12" s="407"/>
      <c r="H12" s="407"/>
      <c r="I12" s="407"/>
      <c r="J12" s="407"/>
      <c r="K12" s="408"/>
      <c r="L12" s="408"/>
      <c r="M12" s="409">
        <f>H12+J12</f>
        <v>0</v>
      </c>
      <c r="N12" s="410"/>
      <c r="O12" s="411"/>
      <c r="P12" s="411"/>
      <c r="Q12" s="412">
        <f>F12-M12</f>
        <v>0</v>
      </c>
      <c r="R12" s="413"/>
    </row>
    <row r="13" spans="1:18" s="2" customFormat="1" ht="21.6" customHeight="1">
      <c r="A13" s="414" t="s">
        <v>70</v>
      </c>
      <c r="B13" s="415"/>
      <c r="C13" s="416" t="s">
        <v>71</v>
      </c>
      <c r="D13" s="417">
        <v>500</v>
      </c>
      <c r="E13" s="418">
        <v>20000</v>
      </c>
      <c r="F13" s="418">
        <v>10000000</v>
      </c>
      <c r="G13" s="417">
        <v>250</v>
      </c>
      <c r="H13" s="418">
        <v>5000000</v>
      </c>
      <c r="I13" s="417">
        <v>100</v>
      </c>
      <c r="J13" s="418">
        <v>2000000</v>
      </c>
      <c r="K13" s="419">
        <v>350</v>
      </c>
      <c r="L13" s="420"/>
      <c r="M13" s="421">
        <f>H13+J13</f>
        <v>7000000</v>
      </c>
      <c r="N13" s="422"/>
      <c r="O13" s="423"/>
      <c r="P13" s="423"/>
      <c r="Q13" s="424">
        <f>F13-M13</f>
        <v>3000000</v>
      </c>
      <c r="R13" s="425"/>
    </row>
    <row r="14" spans="1:18" s="2" customFormat="1" ht="21.6" customHeight="1">
      <c r="A14" s="414"/>
      <c r="B14" s="415"/>
      <c r="C14" s="426"/>
      <c r="D14" s="427"/>
      <c r="E14" s="427"/>
      <c r="F14" s="427"/>
      <c r="G14" s="427"/>
      <c r="H14" s="427"/>
      <c r="I14" s="427"/>
      <c r="J14" s="427"/>
      <c r="K14" s="423"/>
      <c r="L14" s="423"/>
      <c r="M14" s="421">
        <f t="shared" ref="M14:M32" si="0">H14+J14</f>
        <v>0</v>
      </c>
      <c r="N14" s="422"/>
      <c r="O14" s="423"/>
      <c r="P14" s="423"/>
      <c r="Q14" s="424">
        <f t="shared" ref="Q14:Q32" si="1">F14-M14</f>
        <v>0</v>
      </c>
      <c r="R14" s="425"/>
    </row>
    <row r="15" spans="1:18" s="2" customFormat="1" ht="21.6" customHeight="1">
      <c r="A15" s="414"/>
      <c r="B15" s="415"/>
      <c r="C15" s="426"/>
      <c r="D15" s="427"/>
      <c r="E15" s="427"/>
      <c r="F15" s="427"/>
      <c r="G15" s="427"/>
      <c r="H15" s="427"/>
      <c r="I15" s="427"/>
      <c r="J15" s="427"/>
      <c r="K15" s="423"/>
      <c r="L15" s="423"/>
      <c r="M15" s="421">
        <f t="shared" si="0"/>
        <v>0</v>
      </c>
      <c r="N15" s="422"/>
      <c r="O15" s="423"/>
      <c r="P15" s="423"/>
      <c r="Q15" s="424">
        <f t="shared" si="1"/>
        <v>0</v>
      </c>
      <c r="R15" s="425"/>
    </row>
    <row r="16" spans="1:18" s="2" customFormat="1" ht="21.6" customHeight="1">
      <c r="A16" s="414"/>
      <c r="B16" s="415"/>
      <c r="C16" s="416"/>
      <c r="D16" s="427"/>
      <c r="E16" s="427"/>
      <c r="F16" s="427"/>
      <c r="G16" s="427"/>
      <c r="H16" s="427"/>
      <c r="I16" s="427"/>
      <c r="J16" s="427"/>
      <c r="K16" s="423"/>
      <c r="L16" s="423"/>
      <c r="M16" s="421">
        <f t="shared" si="0"/>
        <v>0</v>
      </c>
      <c r="N16" s="422"/>
      <c r="O16" s="423"/>
      <c r="P16" s="423"/>
      <c r="Q16" s="424">
        <f t="shared" si="1"/>
        <v>0</v>
      </c>
      <c r="R16" s="425"/>
    </row>
    <row r="17" spans="1:18" s="2" customFormat="1" ht="21.6" customHeight="1">
      <c r="A17" s="414"/>
      <c r="B17" s="415"/>
      <c r="C17" s="426"/>
      <c r="D17" s="427"/>
      <c r="E17" s="427"/>
      <c r="F17" s="427"/>
      <c r="G17" s="428"/>
      <c r="H17" s="427"/>
      <c r="I17" s="428"/>
      <c r="J17" s="427"/>
      <c r="K17" s="423"/>
      <c r="L17" s="423"/>
      <c r="M17" s="421">
        <f t="shared" si="0"/>
        <v>0</v>
      </c>
      <c r="N17" s="422"/>
      <c r="O17" s="423"/>
      <c r="P17" s="423"/>
      <c r="Q17" s="424">
        <f t="shared" si="1"/>
        <v>0</v>
      </c>
      <c r="R17" s="425"/>
    </row>
    <row r="18" spans="1:18" s="2" customFormat="1" ht="21.6" customHeight="1">
      <c r="A18" s="414"/>
      <c r="B18" s="415"/>
      <c r="C18" s="426"/>
      <c r="D18" s="427"/>
      <c r="E18" s="427"/>
      <c r="F18" s="427"/>
      <c r="G18" s="427"/>
      <c r="H18" s="427"/>
      <c r="I18" s="429"/>
      <c r="J18" s="427"/>
      <c r="K18" s="423"/>
      <c r="L18" s="423"/>
      <c r="M18" s="421">
        <f t="shared" si="0"/>
        <v>0</v>
      </c>
      <c r="N18" s="422"/>
      <c r="O18" s="423"/>
      <c r="P18" s="423"/>
      <c r="Q18" s="424">
        <f t="shared" si="1"/>
        <v>0</v>
      </c>
      <c r="R18" s="425"/>
    </row>
    <row r="19" spans="1:18" s="2" customFormat="1" ht="21.6" customHeight="1">
      <c r="A19" s="414"/>
      <c r="B19" s="415"/>
      <c r="C19" s="426"/>
      <c r="D19" s="427"/>
      <c r="E19" s="427"/>
      <c r="F19" s="427"/>
      <c r="G19" s="429"/>
      <c r="H19" s="427"/>
      <c r="I19" s="429"/>
      <c r="J19" s="427"/>
      <c r="K19" s="423"/>
      <c r="L19" s="423"/>
      <c r="M19" s="421">
        <f t="shared" si="0"/>
        <v>0</v>
      </c>
      <c r="N19" s="422"/>
      <c r="O19" s="423"/>
      <c r="P19" s="423"/>
      <c r="Q19" s="424">
        <f t="shared" si="1"/>
        <v>0</v>
      </c>
      <c r="R19" s="425"/>
    </row>
    <row r="20" spans="1:18" s="2" customFormat="1" ht="21.6" customHeight="1">
      <c r="A20" s="414"/>
      <c r="B20" s="415"/>
      <c r="C20" s="426"/>
      <c r="D20" s="427"/>
      <c r="E20" s="427"/>
      <c r="F20" s="427"/>
      <c r="G20" s="427"/>
      <c r="H20" s="427"/>
      <c r="I20" s="427"/>
      <c r="J20" s="427"/>
      <c r="K20" s="423"/>
      <c r="L20" s="423"/>
      <c r="M20" s="421">
        <f t="shared" si="0"/>
        <v>0</v>
      </c>
      <c r="N20" s="422"/>
      <c r="O20" s="423"/>
      <c r="P20" s="423"/>
      <c r="Q20" s="424">
        <f t="shared" si="1"/>
        <v>0</v>
      </c>
      <c r="R20" s="425"/>
    </row>
    <row r="21" spans="1:18" s="2" customFormat="1" ht="21.6" customHeight="1">
      <c r="A21" s="414"/>
      <c r="B21" s="415"/>
      <c r="C21" s="426"/>
      <c r="D21" s="427"/>
      <c r="E21" s="427"/>
      <c r="F21" s="427"/>
      <c r="G21" s="427"/>
      <c r="H21" s="427"/>
      <c r="I21" s="427"/>
      <c r="J21" s="427"/>
      <c r="K21" s="423"/>
      <c r="L21" s="423"/>
      <c r="M21" s="421">
        <f t="shared" si="0"/>
        <v>0</v>
      </c>
      <c r="N21" s="422"/>
      <c r="O21" s="423"/>
      <c r="P21" s="423"/>
      <c r="Q21" s="424">
        <f t="shared" si="1"/>
        <v>0</v>
      </c>
      <c r="R21" s="425"/>
    </row>
    <row r="22" spans="1:18" s="2" customFormat="1" ht="21.6" customHeight="1">
      <c r="A22" s="414"/>
      <c r="B22" s="415"/>
      <c r="C22" s="426"/>
      <c r="D22" s="427"/>
      <c r="E22" s="427"/>
      <c r="F22" s="427"/>
      <c r="G22" s="427"/>
      <c r="H22" s="427"/>
      <c r="I22" s="427"/>
      <c r="J22" s="427"/>
      <c r="K22" s="423"/>
      <c r="L22" s="423"/>
      <c r="M22" s="421">
        <f t="shared" si="0"/>
        <v>0</v>
      </c>
      <c r="N22" s="422"/>
      <c r="O22" s="423"/>
      <c r="P22" s="423"/>
      <c r="Q22" s="424">
        <f t="shared" si="1"/>
        <v>0</v>
      </c>
      <c r="R22" s="425"/>
    </row>
    <row r="23" spans="1:18" s="2" customFormat="1" ht="21.6" customHeight="1">
      <c r="A23" s="414"/>
      <c r="B23" s="415"/>
      <c r="C23" s="426"/>
      <c r="D23" s="427"/>
      <c r="E23" s="427"/>
      <c r="F23" s="427"/>
      <c r="G23" s="427"/>
      <c r="H23" s="427"/>
      <c r="I23" s="427"/>
      <c r="J23" s="427"/>
      <c r="K23" s="423"/>
      <c r="L23" s="423"/>
      <c r="M23" s="421">
        <f t="shared" si="0"/>
        <v>0</v>
      </c>
      <c r="N23" s="422"/>
      <c r="O23" s="423"/>
      <c r="P23" s="423"/>
      <c r="Q23" s="424">
        <f t="shared" si="1"/>
        <v>0</v>
      </c>
      <c r="R23" s="425"/>
    </row>
    <row r="24" spans="1:18" s="2" customFormat="1" ht="21.6" customHeight="1">
      <c r="A24" s="414"/>
      <c r="B24" s="415"/>
      <c r="C24" s="426"/>
      <c r="D24" s="427"/>
      <c r="E24" s="427"/>
      <c r="F24" s="427"/>
      <c r="G24" s="427"/>
      <c r="H24" s="427"/>
      <c r="I24" s="428"/>
      <c r="J24" s="427"/>
      <c r="K24" s="423"/>
      <c r="L24" s="423"/>
      <c r="M24" s="421">
        <f t="shared" si="0"/>
        <v>0</v>
      </c>
      <c r="N24" s="422"/>
      <c r="O24" s="423"/>
      <c r="P24" s="423"/>
      <c r="Q24" s="424">
        <f t="shared" si="1"/>
        <v>0</v>
      </c>
      <c r="R24" s="425"/>
    </row>
    <row r="25" spans="1:18" s="2" customFormat="1" ht="21.6" customHeight="1">
      <c r="A25" s="414"/>
      <c r="B25" s="415"/>
      <c r="C25" s="426"/>
      <c r="D25" s="427"/>
      <c r="E25" s="427"/>
      <c r="F25" s="427"/>
      <c r="G25" s="427"/>
      <c r="H25" s="427"/>
      <c r="I25" s="427"/>
      <c r="J25" s="427"/>
      <c r="K25" s="423"/>
      <c r="L25" s="423"/>
      <c r="M25" s="421">
        <f t="shared" si="0"/>
        <v>0</v>
      </c>
      <c r="N25" s="422"/>
      <c r="O25" s="423"/>
      <c r="P25" s="423"/>
      <c r="Q25" s="424">
        <f t="shared" si="1"/>
        <v>0</v>
      </c>
      <c r="R25" s="425"/>
    </row>
    <row r="26" spans="1:18" s="2" customFormat="1" ht="21.6" customHeight="1">
      <c r="A26" s="414"/>
      <c r="B26" s="415"/>
      <c r="C26" s="416"/>
      <c r="D26" s="427"/>
      <c r="E26" s="427"/>
      <c r="F26" s="427"/>
      <c r="G26" s="427"/>
      <c r="H26" s="427"/>
      <c r="I26" s="427"/>
      <c r="J26" s="427"/>
      <c r="K26" s="423"/>
      <c r="L26" s="423"/>
      <c r="M26" s="421">
        <f t="shared" si="0"/>
        <v>0</v>
      </c>
      <c r="N26" s="422"/>
      <c r="O26" s="423"/>
      <c r="P26" s="423"/>
      <c r="Q26" s="424">
        <f t="shared" si="1"/>
        <v>0</v>
      </c>
      <c r="R26" s="425"/>
    </row>
    <row r="27" spans="1:18" s="2" customFormat="1" ht="21.6" customHeight="1">
      <c r="A27" s="414"/>
      <c r="B27" s="415"/>
      <c r="C27" s="426"/>
      <c r="D27" s="427"/>
      <c r="E27" s="427"/>
      <c r="F27" s="427"/>
      <c r="G27" s="427"/>
      <c r="H27" s="427"/>
      <c r="I27" s="427"/>
      <c r="J27" s="427"/>
      <c r="K27" s="423"/>
      <c r="L27" s="423"/>
      <c r="M27" s="421">
        <f t="shared" si="0"/>
        <v>0</v>
      </c>
      <c r="N27" s="422"/>
      <c r="O27" s="423"/>
      <c r="P27" s="423"/>
      <c r="Q27" s="424">
        <f t="shared" si="1"/>
        <v>0</v>
      </c>
      <c r="R27" s="425"/>
    </row>
    <row r="28" spans="1:18" s="2" customFormat="1" ht="21.6" customHeight="1">
      <c r="A28" s="414"/>
      <c r="B28" s="415"/>
      <c r="C28" s="426"/>
      <c r="D28" s="427"/>
      <c r="E28" s="427"/>
      <c r="F28" s="427"/>
      <c r="G28" s="427"/>
      <c r="H28" s="427"/>
      <c r="I28" s="427"/>
      <c r="J28" s="427"/>
      <c r="K28" s="423"/>
      <c r="L28" s="423"/>
      <c r="M28" s="421">
        <f t="shared" si="0"/>
        <v>0</v>
      </c>
      <c r="N28" s="422"/>
      <c r="O28" s="423"/>
      <c r="P28" s="423"/>
      <c r="Q28" s="424">
        <f t="shared" si="1"/>
        <v>0</v>
      </c>
      <c r="R28" s="425"/>
    </row>
    <row r="29" spans="1:18" s="2" customFormat="1" ht="21.6" customHeight="1">
      <c r="A29" s="414"/>
      <c r="B29" s="415"/>
      <c r="C29" s="426"/>
      <c r="D29" s="427"/>
      <c r="E29" s="427"/>
      <c r="F29" s="427"/>
      <c r="G29" s="427"/>
      <c r="H29" s="427"/>
      <c r="I29" s="427"/>
      <c r="J29" s="427"/>
      <c r="K29" s="423"/>
      <c r="L29" s="423"/>
      <c r="M29" s="421">
        <f t="shared" si="0"/>
        <v>0</v>
      </c>
      <c r="N29" s="422"/>
      <c r="O29" s="423"/>
      <c r="P29" s="423"/>
      <c r="Q29" s="424">
        <f t="shared" si="1"/>
        <v>0</v>
      </c>
      <c r="R29" s="425"/>
    </row>
    <row r="30" spans="1:18" s="2" customFormat="1" ht="21.6" customHeight="1">
      <c r="A30" s="414"/>
      <c r="B30" s="415"/>
      <c r="C30" s="416"/>
      <c r="D30" s="427"/>
      <c r="E30" s="427"/>
      <c r="F30" s="427"/>
      <c r="G30" s="427"/>
      <c r="H30" s="427"/>
      <c r="I30" s="427"/>
      <c r="J30" s="427"/>
      <c r="K30" s="423"/>
      <c r="L30" s="423"/>
      <c r="M30" s="421">
        <f t="shared" si="0"/>
        <v>0</v>
      </c>
      <c r="N30" s="422"/>
      <c r="O30" s="423"/>
      <c r="P30" s="423"/>
      <c r="Q30" s="424">
        <f t="shared" si="1"/>
        <v>0</v>
      </c>
      <c r="R30" s="425"/>
    </row>
    <row r="31" spans="1:18" s="2" customFormat="1" ht="21.6" customHeight="1" thickBot="1">
      <c r="A31" s="430"/>
      <c r="B31" s="431"/>
      <c r="C31" s="432"/>
      <c r="D31" s="433"/>
      <c r="E31" s="433"/>
      <c r="F31" s="433"/>
      <c r="G31" s="433"/>
      <c r="H31" s="433"/>
      <c r="I31" s="433"/>
      <c r="J31" s="433"/>
      <c r="K31" s="434"/>
      <c r="L31" s="434"/>
      <c r="M31" s="435">
        <f t="shared" si="0"/>
        <v>0</v>
      </c>
      <c r="N31" s="436"/>
      <c r="O31" s="434"/>
      <c r="P31" s="434"/>
      <c r="Q31" s="437">
        <f t="shared" si="1"/>
        <v>0</v>
      </c>
      <c r="R31" s="438"/>
    </row>
    <row r="32" spans="1:18" s="2" customFormat="1" ht="21.6" customHeight="1" thickBot="1">
      <c r="A32" s="439"/>
      <c r="B32" s="440"/>
      <c r="C32" s="441"/>
      <c r="D32" s="442"/>
      <c r="E32" s="442"/>
      <c r="F32" s="442">
        <f>SUM(F12:F31)</f>
        <v>10000000</v>
      </c>
      <c r="G32" s="442"/>
      <c r="H32" s="442">
        <f>SUM(H12:H31)</f>
        <v>5000000</v>
      </c>
      <c r="I32" s="442"/>
      <c r="J32" s="442">
        <f>SUM(J12:J31)</f>
        <v>2000000</v>
      </c>
      <c r="K32" s="443"/>
      <c r="L32" s="443"/>
      <c r="M32" s="444">
        <f t="shared" si="0"/>
        <v>7000000</v>
      </c>
      <c r="N32" s="445"/>
      <c r="O32" s="443"/>
      <c r="P32" s="443"/>
      <c r="Q32" s="446">
        <f t="shared" si="1"/>
        <v>3000000</v>
      </c>
      <c r="R32" s="447"/>
    </row>
  </sheetData>
  <mergeCells count="120">
    <mergeCell ref="M6:P6"/>
    <mergeCell ref="A7:R7"/>
    <mergeCell ref="K32:L32"/>
    <mergeCell ref="M32:N32"/>
    <mergeCell ref="O32:P32"/>
    <mergeCell ref="Q32:R32"/>
    <mergeCell ref="K31:L31"/>
    <mergeCell ref="M31:N31"/>
    <mergeCell ref="O31:P31"/>
    <mergeCell ref="Q31:R31"/>
    <mergeCell ref="K29:L29"/>
    <mergeCell ref="M29:N29"/>
    <mergeCell ref="O29:P29"/>
    <mergeCell ref="Q29:R29"/>
    <mergeCell ref="K30:L30"/>
    <mergeCell ref="M30:N30"/>
    <mergeCell ref="O30:P30"/>
    <mergeCell ref="Q30:R30"/>
    <mergeCell ref="K27:L27"/>
    <mergeCell ref="M27:N27"/>
    <mergeCell ref="O27:P27"/>
    <mergeCell ref="Q27:R27"/>
    <mergeCell ref="K28:L28"/>
    <mergeCell ref="M28:N28"/>
    <mergeCell ref="O28:P28"/>
    <mergeCell ref="Q28:R28"/>
    <mergeCell ref="K25:L25"/>
    <mergeCell ref="M25:N25"/>
    <mergeCell ref="O25:P25"/>
    <mergeCell ref="Q25:R25"/>
    <mergeCell ref="K26:L26"/>
    <mergeCell ref="M26:N26"/>
    <mergeCell ref="O26:P26"/>
    <mergeCell ref="Q26:R26"/>
    <mergeCell ref="K23:L23"/>
    <mergeCell ref="M23:N23"/>
    <mergeCell ref="O23:P23"/>
    <mergeCell ref="Q23:R23"/>
    <mergeCell ref="K24:L24"/>
    <mergeCell ref="M24:N24"/>
    <mergeCell ref="O24:P24"/>
    <mergeCell ref="Q24:R24"/>
    <mergeCell ref="K21:L21"/>
    <mergeCell ref="M21:N21"/>
    <mergeCell ref="O21:P21"/>
    <mergeCell ref="Q21:R21"/>
    <mergeCell ref="K22:L22"/>
    <mergeCell ref="M22:N22"/>
    <mergeCell ref="O22:P22"/>
    <mergeCell ref="Q22:R22"/>
    <mergeCell ref="K20:L20"/>
    <mergeCell ref="M20:N20"/>
    <mergeCell ref="O20:P20"/>
    <mergeCell ref="Q20:R20"/>
    <mergeCell ref="K17:L17"/>
    <mergeCell ref="M17:N17"/>
    <mergeCell ref="O17:P17"/>
    <mergeCell ref="Q17:R17"/>
    <mergeCell ref="K18:L18"/>
    <mergeCell ref="M18:N18"/>
    <mergeCell ref="O18:P18"/>
    <mergeCell ref="Q18:R18"/>
    <mergeCell ref="Q15:R15"/>
    <mergeCell ref="K16:L16"/>
    <mergeCell ref="M16:N16"/>
    <mergeCell ref="O16:P16"/>
    <mergeCell ref="Q16:R16"/>
    <mergeCell ref="K15:L15"/>
    <mergeCell ref="M15:N15"/>
    <mergeCell ref="O15:P15"/>
    <mergeCell ref="K19:L19"/>
    <mergeCell ref="M19:N19"/>
    <mergeCell ref="O19:P19"/>
    <mergeCell ref="Q19:R19"/>
    <mergeCell ref="M12:N12"/>
    <mergeCell ref="O12:P12"/>
    <mergeCell ref="Q12:R12"/>
    <mergeCell ref="Q13:R13"/>
    <mergeCell ref="K14:L14"/>
    <mergeCell ref="M14:N14"/>
    <mergeCell ref="O14:P14"/>
    <mergeCell ref="Q14:R14"/>
    <mergeCell ref="K13:L13"/>
    <mergeCell ref="M13:N13"/>
    <mergeCell ref="O13:P13"/>
    <mergeCell ref="I10:J10"/>
    <mergeCell ref="Q11:R11"/>
    <mergeCell ref="K10:N10"/>
    <mergeCell ref="O10:R10"/>
    <mergeCell ref="M11:N11"/>
    <mergeCell ref="K11:L11"/>
    <mergeCell ref="O11:P11"/>
    <mergeCell ref="A32:B32"/>
    <mergeCell ref="A12:B12"/>
    <mergeCell ref="A13:B13"/>
    <mergeCell ref="A14:B14"/>
    <mergeCell ref="A15:B15"/>
    <mergeCell ref="A16:B16"/>
    <mergeCell ref="A17:B17"/>
    <mergeCell ref="A18:B18"/>
    <mergeCell ref="A31:B31"/>
    <mergeCell ref="A25:B25"/>
    <mergeCell ref="A30:B30"/>
    <mergeCell ref="A23:B23"/>
    <mergeCell ref="A24:B24"/>
    <mergeCell ref="A26:B26"/>
    <mergeCell ref="A27:B27"/>
    <mergeCell ref="A28:B28"/>
    <mergeCell ref="K12:L12"/>
    <mergeCell ref="B1:D1"/>
    <mergeCell ref="B2:H2"/>
    <mergeCell ref="A29:B29"/>
    <mergeCell ref="A21:B21"/>
    <mergeCell ref="A22:B22"/>
    <mergeCell ref="A19:B19"/>
    <mergeCell ref="A20:B20"/>
    <mergeCell ref="A10:B11"/>
    <mergeCell ref="C10:C11"/>
    <mergeCell ref="D10:F10"/>
    <mergeCell ref="G10:H10"/>
  </mergeCells>
  <phoneticPr fontId="2"/>
  <printOptions horizontalCentered="1" verticalCentered="1"/>
  <pageMargins left="0.78740157480314965" right="0.78740157480314965" top="0.98425196850393704" bottom="0.59055118110236227" header="0.51181102362204722" footer="0.51181102362204722"/>
  <pageSetup paperSize="9" scale="9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4"/>
  <sheetViews>
    <sheetView zoomScaleNormal="100" workbookViewId="0">
      <selection activeCell="E19" sqref="E19"/>
    </sheetView>
  </sheetViews>
  <sheetFormatPr defaultColWidth="9" defaultRowHeight="13.2"/>
  <cols>
    <col min="1" max="1" width="14.44140625" style="1" customWidth="1"/>
    <col min="2" max="2" width="9" style="1"/>
    <col min="3" max="3" width="20.44140625" style="91" customWidth="1"/>
    <col min="4" max="4" width="4.88671875" style="91" customWidth="1"/>
    <col min="5" max="11" width="10.5546875" style="91" customWidth="1"/>
    <col min="12" max="12" width="14.44140625" style="91" customWidth="1"/>
    <col min="13" max="16384" width="9" style="91"/>
  </cols>
  <sheetData>
    <row r="1" spans="1:14" s="2" customFormat="1" ht="18.75" customHeight="1">
      <c r="A1" s="387" t="s">
        <v>75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90"/>
      <c r="N1" s="90"/>
    </row>
    <row r="2" spans="1:14" s="92" customFormat="1" ht="16.649999999999999" customHeight="1">
      <c r="A2" s="1"/>
      <c r="B2" s="1"/>
      <c r="C2" s="91"/>
      <c r="D2" s="91"/>
      <c r="E2" s="91"/>
      <c r="F2" s="91"/>
      <c r="G2" s="91"/>
      <c r="H2" s="91"/>
      <c r="K2" s="388" t="s">
        <v>76</v>
      </c>
      <c r="L2" s="388"/>
    </row>
    <row r="3" spans="1:14" s="92" customFormat="1" ht="7.5" customHeight="1" thickBot="1">
      <c r="A3" s="1"/>
      <c r="B3" s="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4" s="92" customFormat="1" ht="15" customHeight="1">
      <c r="A4" s="374" t="s">
        <v>7</v>
      </c>
      <c r="B4" s="375"/>
      <c r="C4" s="389" t="s">
        <v>77</v>
      </c>
      <c r="D4" s="389" t="s">
        <v>78</v>
      </c>
      <c r="E4" s="375" t="s">
        <v>79</v>
      </c>
      <c r="F4" s="375"/>
      <c r="G4" s="375"/>
      <c r="H4" s="375" t="s">
        <v>80</v>
      </c>
      <c r="I4" s="375"/>
      <c r="J4" s="375"/>
      <c r="K4" s="389" t="s">
        <v>81</v>
      </c>
      <c r="L4" s="391" t="s">
        <v>82</v>
      </c>
    </row>
    <row r="5" spans="1:14" s="92" customFormat="1" ht="15" customHeight="1" thickBot="1">
      <c r="A5" s="376"/>
      <c r="B5" s="377"/>
      <c r="C5" s="390"/>
      <c r="D5" s="390"/>
      <c r="E5" s="4" t="s">
        <v>83</v>
      </c>
      <c r="F5" s="4" t="s">
        <v>84</v>
      </c>
      <c r="G5" s="4" t="s">
        <v>85</v>
      </c>
      <c r="H5" s="4" t="s">
        <v>83</v>
      </c>
      <c r="I5" s="4" t="s">
        <v>84</v>
      </c>
      <c r="J5" s="4" t="s">
        <v>85</v>
      </c>
      <c r="K5" s="390"/>
      <c r="L5" s="392"/>
    </row>
    <row r="6" spans="1:14" s="92" customFormat="1" ht="21" customHeight="1">
      <c r="A6" s="393"/>
      <c r="B6" s="394"/>
      <c r="C6" s="93"/>
      <c r="D6" s="94"/>
      <c r="E6" s="95"/>
      <c r="F6" s="96"/>
      <c r="G6" s="97"/>
      <c r="H6" s="98"/>
      <c r="I6" s="96"/>
      <c r="J6" s="99"/>
      <c r="K6" s="100"/>
      <c r="L6" s="101"/>
    </row>
    <row r="7" spans="1:14" s="92" customFormat="1" ht="21" customHeight="1">
      <c r="A7" s="393"/>
      <c r="B7" s="394"/>
      <c r="C7" s="93"/>
      <c r="D7" s="94"/>
      <c r="E7" s="102"/>
      <c r="F7" s="103"/>
      <c r="G7" s="104"/>
      <c r="H7" s="105"/>
      <c r="I7" s="103"/>
      <c r="J7" s="104"/>
      <c r="K7" s="100">
        <f t="shared" ref="K7:K13" si="0">J7-G7</f>
        <v>0</v>
      </c>
      <c r="L7" s="101"/>
    </row>
    <row r="8" spans="1:14" s="92" customFormat="1" ht="21" customHeight="1">
      <c r="A8" s="393"/>
      <c r="B8" s="394"/>
      <c r="C8" s="93"/>
      <c r="D8" s="94"/>
      <c r="E8" s="102"/>
      <c r="F8" s="103"/>
      <c r="G8" s="104"/>
      <c r="H8" s="98"/>
      <c r="I8" s="103"/>
      <c r="J8" s="104"/>
      <c r="K8" s="100">
        <v>0</v>
      </c>
      <c r="L8" s="101"/>
    </row>
    <row r="9" spans="1:14" s="92" customFormat="1" ht="21" customHeight="1">
      <c r="A9" s="393"/>
      <c r="B9" s="394"/>
      <c r="C9" s="93"/>
      <c r="D9" s="94"/>
      <c r="E9" s="102"/>
      <c r="F9" s="103"/>
      <c r="G9" s="104"/>
      <c r="H9" s="105"/>
      <c r="I9" s="103"/>
      <c r="J9" s="104"/>
      <c r="K9" s="100">
        <v>0</v>
      </c>
      <c r="L9" s="101"/>
    </row>
    <row r="10" spans="1:14" s="92" customFormat="1" ht="21" customHeight="1">
      <c r="A10" s="393"/>
      <c r="B10" s="394"/>
      <c r="C10" s="106"/>
      <c r="D10" s="94"/>
      <c r="E10" s="102"/>
      <c r="F10" s="103"/>
      <c r="G10" s="104"/>
      <c r="H10" s="102"/>
      <c r="I10" s="103"/>
      <c r="J10" s="104"/>
      <c r="K10" s="100">
        <f t="shared" si="0"/>
        <v>0</v>
      </c>
      <c r="L10" s="101"/>
    </row>
    <row r="11" spans="1:14" s="92" customFormat="1" ht="21" customHeight="1">
      <c r="A11" s="393"/>
      <c r="B11" s="394"/>
      <c r="C11" s="106"/>
      <c r="D11" s="94"/>
      <c r="E11" s="102"/>
      <c r="F11" s="103"/>
      <c r="G11" s="104"/>
      <c r="H11" s="105"/>
      <c r="I11" s="103"/>
      <c r="J11" s="104"/>
      <c r="K11" s="100">
        <f t="shared" si="0"/>
        <v>0</v>
      </c>
      <c r="L11" s="101"/>
    </row>
    <row r="12" spans="1:14" s="92" customFormat="1" ht="21" customHeight="1">
      <c r="A12" s="393"/>
      <c r="B12" s="394"/>
      <c r="C12" s="106"/>
      <c r="D12" s="94"/>
      <c r="E12" s="102"/>
      <c r="F12" s="103"/>
      <c r="G12" s="104"/>
      <c r="H12" s="102"/>
      <c r="I12" s="103"/>
      <c r="J12" s="104"/>
      <c r="K12" s="100">
        <f t="shared" si="0"/>
        <v>0</v>
      </c>
      <c r="L12" s="101"/>
    </row>
    <row r="13" spans="1:14" s="92" customFormat="1" ht="21" customHeight="1">
      <c r="A13" s="393"/>
      <c r="B13" s="394"/>
      <c r="C13" s="106"/>
      <c r="D13" s="94"/>
      <c r="E13" s="102"/>
      <c r="F13" s="103"/>
      <c r="G13" s="104"/>
      <c r="H13" s="102"/>
      <c r="I13" s="103"/>
      <c r="J13" s="104"/>
      <c r="K13" s="100">
        <f t="shared" si="0"/>
        <v>0</v>
      </c>
      <c r="L13" s="101"/>
    </row>
    <row r="14" spans="1:14" s="92" customFormat="1" ht="21" customHeight="1">
      <c r="A14" s="393"/>
      <c r="B14" s="394"/>
      <c r="C14" s="93"/>
      <c r="D14" s="94"/>
      <c r="E14" s="102"/>
      <c r="F14" s="103"/>
      <c r="G14" s="104"/>
      <c r="H14" s="102"/>
      <c r="I14" s="103"/>
      <c r="J14" s="104"/>
      <c r="K14" s="100">
        <f>J14-G14</f>
        <v>0</v>
      </c>
      <c r="L14" s="101"/>
    </row>
    <row r="15" spans="1:14" s="92" customFormat="1" ht="21" customHeight="1">
      <c r="A15" s="393"/>
      <c r="B15" s="394"/>
      <c r="C15" s="93"/>
      <c r="D15" s="94"/>
      <c r="E15" s="102"/>
      <c r="F15" s="103"/>
      <c r="G15" s="104"/>
      <c r="H15" s="102"/>
      <c r="I15" s="103"/>
      <c r="J15" s="104"/>
      <c r="K15" s="100">
        <f>J15-G15</f>
        <v>0</v>
      </c>
      <c r="L15" s="101"/>
    </row>
    <row r="16" spans="1:14" s="92" customFormat="1" ht="21" customHeight="1">
      <c r="A16" s="393"/>
      <c r="B16" s="394"/>
      <c r="C16" s="93"/>
      <c r="D16" s="94"/>
      <c r="E16" s="107"/>
      <c r="F16" s="108"/>
      <c r="G16" s="104"/>
      <c r="H16" s="107"/>
      <c r="I16" s="108"/>
      <c r="J16" s="104"/>
      <c r="K16" s="100">
        <f>J16-G16</f>
        <v>0</v>
      </c>
      <c r="L16" s="101"/>
    </row>
    <row r="17" spans="1:14" s="92" customFormat="1" ht="21" customHeight="1">
      <c r="A17" s="393"/>
      <c r="B17" s="394"/>
      <c r="C17" s="106"/>
      <c r="D17" s="94"/>
      <c r="E17" s="107"/>
      <c r="F17" s="108"/>
      <c r="G17" s="104"/>
      <c r="H17" s="107"/>
      <c r="I17" s="108"/>
      <c r="J17" s="104"/>
      <c r="K17" s="100">
        <f t="shared" ref="K17:K26" si="1">J17-G17</f>
        <v>0</v>
      </c>
      <c r="L17" s="101"/>
    </row>
    <row r="18" spans="1:14" s="92" customFormat="1" ht="21" customHeight="1">
      <c r="A18" s="393"/>
      <c r="B18" s="394"/>
      <c r="C18" s="106"/>
      <c r="D18" s="94"/>
      <c r="E18" s="107"/>
      <c r="F18" s="108"/>
      <c r="G18" s="104"/>
      <c r="H18" s="107"/>
      <c r="I18" s="108"/>
      <c r="J18" s="104"/>
      <c r="K18" s="100">
        <f t="shared" si="1"/>
        <v>0</v>
      </c>
      <c r="L18" s="101"/>
    </row>
    <row r="19" spans="1:14" s="92" customFormat="1" ht="21" customHeight="1">
      <c r="A19" s="393"/>
      <c r="B19" s="394"/>
      <c r="C19" s="106"/>
      <c r="D19" s="94"/>
      <c r="E19" s="107"/>
      <c r="F19" s="108"/>
      <c r="G19" s="104"/>
      <c r="H19" s="107"/>
      <c r="I19" s="108"/>
      <c r="J19" s="104"/>
      <c r="K19" s="100">
        <f t="shared" si="1"/>
        <v>0</v>
      </c>
      <c r="L19" s="101"/>
    </row>
    <row r="20" spans="1:14" s="92" customFormat="1" ht="21" customHeight="1">
      <c r="A20" s="393"/>
      <c r="B20" s="394"/>
      <c r="C20" s="106"/>
      <c r="D20" s="94"/>
      <c r="E20" s="107"/>
      <c r="F20" s="108"/>
      <c r="G20" s="104"/>
      <c r="H20" s="109"/>
      <c r="I20" s="108"/>
      <c r="J20" s="104"/>
      <c r="K20" s="100">
        <f t="shared" si="1"/>
        <v>0</v>
      </c>
      <c r="L20" s="101"/>
    </row>
    <row r="21" spans="1:14" s="92" customFormat="1" ht="21" customHeight="1">
      <c r="A21" s="393"/>
      <c r="B21" s="394"/>
      <c r="C21" s="106"/>
      <c r="D21" s="94"/>
      <c r="E21" s="107"/>
      <c r="F21" s="108"/>
      <c r="G21" s="104"/>
      <c r="H21" s="107"/>
      <c r="I21" s="108"/>
      <c r="J21" s="104"/>
      <c r="K21" s="100">
        <f t="shared" si="1"/>
        <v>0</v>
      </c>
      <c r="L21" s="101"/>
    </row>
    <row r="22" spans="1:14" s="92" customFormat="1" ht="21" customHeight="1">
      <c r="A22" s="393"/>
      <c r="B22" s="394"/>
      <c r="C22" s="106"/>
      <c r="D22" s="94"/>
      <c r="E22" s="107"/>
      <c r="F22" s="108"/>
      <c r="G22" s="104"/>
      <c r="H22" s="107"/>
      <c r="I22" s="108"/>
      <c r="J22" s="104"/>
      <c r="K22" s="100">
        <f t="shared" si="1"/>
        <v>0</v>
      </c>
      <c r="L22" s="101"/>
    </row>
    <row r="23" spans="1:14" s="92" customFormat="1" ht="21" customHeight="1">
      <c r="A23" s="393"/>
      <c r="B23" s="394"/>
      <c r="C23" s="106"/>
      <c r="D23" s="94"/>
      <c r="E23" s="107"/>
      <c r="F23" s="108"/>
      <c r="G23" s="104"/>
      <c r="H23" s="107"/>
      <c r="I23" s="108"/>
      <c r="J23" s="104"/>
      <c r="K23" s="100">
        <f t="shared" si="1"/>
        <v>0</v>
      </c>
      <c r="L23" s="101"/>
    </row>
    <row r="24" spans="1:14" s="92" customFormat="1" ht="21" customHeight="1">
      <c r="A24" s="393"/>
      <c r="B24" s="394"/>
      <c r="C24" s="93"/>
      <c r="D24" s="94"/>
      <c r="E24" s="110"/>
      <c r="F24" s="97"/>
      <c r="G24" s="104"/>
      <c r="H24" s="110"/>
      <c r="I24" s="97"/>
      <c r="J24" s="104"/>
      <c r="K24" s="100">
        <f t="shared" si="1"/>
        <v>0</v>
      </c>
      <c r="L24" s="101"/>
    </row>
    <row r="25" spans="1:14" s="92" customFormat="1" ht="21" customHeight="1">
      <c r="A25" s="393"/>
      <c r="B25" s="394"/>
      <c r="C25" s="93"/>
      <c r="D25" s="94"/>
      <c r="E25" s="110"/>
      <c r="F25" s="97"/>
      <c r="G25" s="104"/>
      <c r="H25" s="110"/>
      <c r="I25" s="97"/>
      <c r="J25" s="104"/>
      <c r="K25" s="100">
        <f t="shared" si="1"/>
        <v>0</v>
      </c>
      <c r="L25" s="101"/>
    </row>
    <row r="26" spans="1:14" s="92" customFormat="1" ht="21" customHeight="1" thickBot="1">
      <c r="A26" s="393"/>
      <c r="B26" s="394"/>
      <c r="C26" s="111"/>
      <c r="D26" s="94"/>
      <c r="E26" s="110"/>
      <c r="F26" s="97"/>
      <c r="G26" s="104"/>
      <c r="H26" s="112"/>
      <c r="I26" s="97"/>
      <c r="J26" s="104"/>
      <c r="K26" s="100">
        <f t="shared" si="1"/>
        <v>0</v>
      </c>
      <c r="L26" s="101"/>
    </row>
    <row r="27" spans="1:14" s="92" customFormat="1" ht="18.75" customHeight="1" thickBot="1">
      <c r="A27" s="382" t="s">
        <v>86</v>
      </c>
      <c r="B27" s="383"/>
      <c r="C27" s="5"/>
      <c r="D27" s="5"/>
      <c r="E27" s="113"/>
      <c r="F27" s="113"/>
      <c r="G27" s="113">
        <f>SUM(G10:G26)</f>
        <v>0</v>
      </c>
      <c r="H27" s="113"/>
      <c r="I27" s="113"/>
      <c r="J27" s="113">
        <f>SUM(J10:J26)</f>
        <v>0</v>
      </c>
      <c r="K27" s="113">
        <f>SUM(K6:K26)</f>
        <v>0</v>
      </c>
      <c r="L27" s="114"/>
    </row>
    <row r="28" spans="1:14" s="2" customFormat="1" ht="18.75" customHeight="1">
      <c r="A28" s="387" t="s">
        <v>75</v>
      </c>
      <c r="B28" s="387"/>
      <c r="C28" s="387"/>
      <c r="D28" s="387"/>
      <c r="E28" s="387"/>
      <c r="F28" s="387"/>
      <c r="G28" s="387"/>
      <c r="H28" s="387"/>
      <c r="I28" s="387"/>
      <c r="J28" s="387"/>
      <c r="K28" s="387"/>
      <c r="L28" s="387"/>
      <c r="M28" s="90"/>
      <c r="N28" s="90"/>
    </row>
    <row r="29" spans="1:14" s="92" customFormat="1" ht="16.649999999999999" customHeight="1">
      <c r="A29" s="1"/>
      <c r="B29" s="1"/>
      <c r="C29" s="91"/>
      <c r="D29" s="91"/>
      <c r="E29" s="91"/>
      <c r="F29" s="91"/>
      <c r="G29" s="91"/>
      <c r="H29" s="91"/>
      <c r="K29" s="388" t="s">
        <v>87</v>
      </c>
      <c r="L29" s="388"/>
    </row>
    <row r="30" spans="1:14" s="92" customFormat="1" ht="7.5" customHeight="1" thickBot="1">
      <c r="A30" s="1"/>
      <c r="B30" s="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4" s="92" customFormat="1" ht="15" customHeight="1">
      <c r="A31" s="374" t="s">
        <v>7</v>
      </c>
      <c r="B31" s="375"/>
      <c r="C31" s="389" t="s">
        <v>77</v>
      </c>
      <c r="D31" s="389" t="s">
        <v>88</v>
      </c>
      <c r="E31" s="375" t="s">
        <v>79</v>
      </c>
      <c r="F31" s="375"/>
      <c r="G31" s="375"/>
      <c r="H31" s="375" t="s">
        <v>80</v>
      </c>
      <c r="I31" s="375"/>
      <c r="J31" s="375"/>
      <c r="K31" s="389" t="s">
        <v>81</v>
      </c>
      <c r="L31" s="391" t="s">
        <v>82</v>
      </c>
    </row>
    <row r="32" spans="1:14" s="92" customFormat="1" ht="15" customHeight="1" thickBot="1">
      <c r="A32" s="376"/>
      <c r="B32" s="377"/>
      <c r="C32" s="390"/>
      <c r="D32" s="390"/>
      <c r="E32" s="4" t="s">
        <v>83</v>
      </c>
      <c r="F32" s="4" t="s">
        <v>84</v>
      </c>
      <c r="G32" s="4" t="s">
        <v>85</v>
      </c>
      <c r="H32" s="4" t="s">
        <v>83</v>
      </c>
      <c r="I32" s="4" t="s">
        <v>84</v>
      </c>
      <c r="J32" s="4" t="s">
        <v>85</v>
      </c>
      <c r="K32" s="390"/>
      <c r="L32" s="392"/>
    </row>
    <row r="33" spans="1:12" s="92" customFormat="1" ht="21" customHeight="1">
      <c r="A33" s="393"/>
      <c r="B33" s="394"/>
      <c r="C33" s="93"/>
      <c r="D33" s="94"/>
      <c r="E33" s="95"/>
      <c r="F33" s="96"/>
      <c r="G33" s="104"/>
      <c r="H33" s="95"/>
      <c r="I33" s="96"/>
      <c r="J33" s="104"/>
      <c r="K33" s="100">
        <f t="shared" ref="K33:K52" si="2">J33-G33</f>
        <v>0</v>
      </c>
      <c r="L33" s="101"/>
    </row>
    <row r="34" spans="1:12" s="92" customFormat="1" ht="21" customHeight="1">
      <c r="A34" s="393"/>
      <c r="B34" s="394"/>
      <c r="C34" s="93"/>
      <c r="D34" s="94"/>
      <c r="E34" s="102"/>
      <c r="F34" s="103"/>
      <c r="G34" s="104"/>
      <c r="H34" s="102"/>
      <c r="I34" s="103"/>
      <c r="J34" s="104"/>
      <c r="K34" s="100">
        <f t="shared" si="2"/>
        <v>0</v>
      </c>
      <c r="L34" s="101"/>
    </row>
    <row r="35" spans="1:12" s="92" customFormat="1" ht="21" customHeight="1">
      <c r="A35" s="393"/>
      <c r="B35" s="394"/>
      <c r="C35" s="93"/>
      <c r="D35" s="94"/>
      <c r="E35" s="102"/>
      <c r="F35" s="103"/>
      <c r="G35" s="104"/>
      <c r="H35" s="115"/>
      <c r="I35" s="103"/>
      <c r="J35" s="104"/>
      <c r="K35" s="100">
        <f t="shared" si="2"/>
        <v>0</v>
      </c>
      <c r="L35" s="101"/>
    </row>
    <row r="36" spans="1:12" s="92" customFormat="1" ht="21" customHeight="1">
      <c r="A36" s="393"/>
      <c r="B36" s="394"/>
      <c r="C36" s="93"/>
      <c r="D36" s="94"/>
      <c r="E36" s="102"/>
      <c r="F36" s="103"/>
      <c r="G36" s="104"/>
      <c r="H36" s="102"/>
      <c r="I36" s="103"/>
      <c r="J36" s="104"/>
      <c r="K36" s="100">
        <f t="shared" si="2"/>
        <v>0</v>
      </c>
      <c r="L36" s="101"/>
    </row>
    <row r="37" spans="1:12" s="92" customFormat="1" ht="21" customHeight="1">
      <c r="A37" s="393"/>
      <c r="B37" s="394"/>
      <c r="C37" s="106"/>
      <c r="D37" s="94"/>
      <c r="E37" s="102"/>
      <c r="F37" s="103"/>
      <c r="G37" s="104"/>
      <c r="H37" s="105"/>
      <c r="I37" s="103"/>
      <c r="J37" s="104"/>
      <c r="K37" s="100">
        <f t="shared" si="2"/>
        <v>0</v>
      </c>
      <c r="L37" s="101"/>
    </row>
    <row r="38" spans="1:12" s="92" customFormat="1" ht="21" customHeight="1">
      <c r="A38" s="393"/>
      <c r="B38" s="394"/>
      <c r="C38" s="106"/>
      <c r="D38" s="94"/>
      <c r="E38" s="102"/>
      <c r="F38" s="103"/>
      <c r="G38" s="104"/>
      <c r="H38" s="105"/>
      <c r="I38" s="103"/>
      <c r="J38" s="104"/>
      <c r="K38" s="100">
        <f t="shared" si="2"/>
        <v>0</v>
      </c>
      <c r="L38" s="101"/>
    </row>
    <row r="39" spans="1:12" s="92" customFormat="1" ht="21" customHeight="1">
      <c r="A39" s="393"/>
      <c r="B39" s="394"/>
      <c r="C39" s="106"/>
      <c r="D39" s="94"/>
      <c r="E39" s="102"/>
      <c r="F39" s="103"/>
      <c r="G39" s="104"/>
      <c r="H39" s="102"/>
      <c r="I39" s="103"/>
      <c r="J39" s="104"/>
      <c r="K39" s="100">
        <f t="shared" si="2"/>
        <v>0</v>
      </c>
      <c r="L39" s="101"/>
    </row>
    <row r="40" spans="1:12" s="92" customFormat="1" ht="21" customHeight="1">
      <c r="A40" s="393"/>
      <c r="B40" s="394"/>
      <c r="C40" s="106"/>
      <c r="D40" s="94"/>
      <c r="E40" s="102"/>
      <c r="F40" s="103"/>
      <c r="G40" s="104"/>
      <c r="H40" s="102"/>
      <c r="I40" s="103"/>
      <c r="J40" s="104"/>
      <c r="K40" s="100">
        <f t="shared" si="2"/>
        <v>0</v>
      </c>
      <c r="L40" s="101"/>
    </row>
    <row r="41" spans="1:12" s="92" customFormat="1" ht="21" customHeight="1">
      <c r="A41" s="393"/>
      <c r="B41" s="394"/>
      <c r="C41" s="93"/>
      <c r="D41" s="94"/>
      <c r="E41" s="102"/>
      <c r="F41" s="103"/>
      <c r="G41" s="104"/>
      <c r="H41" s="105"/>
      <c r="I41" s="103"/>
      <c r="J41" s="104"/>
      <c r="K41" s="100">
        <f t="shared" si="2"/>
        <v>0</v>
      </c>
      <c r="L41" s="101"/>
    </row>
    <row r="42" spans="1:12" s="92" customFormat="1" ht="21" customHeight="1">
      <c r="A42" s="393"/>
      <c r="B42" s="394"/>
      <c r="C42" s="93"/>
      <c r="D42" s="94"/>
      <c r="E42" s="102"/>
      <c r="F42" s="103"/>
      <c r="G42" s="104"/>
      <c r="H42" s="102"/>
      <c r="I42" s="103"/>
      <c r="J42" s="104"/>
      <c r="K42" s="100">
        <f t="shared" si="2"/>
        <v>0</v>
      </c>
      <c r="L42" s="101"/>
    </row>
    <row r="43" spans="1:12" s="92" customFormat="1" ht="21" customHeight="1">
      <c r="A43" s="393"/>
      <c r="B43" s="394"/>
      <c r="C43" s="93"/>
      <c r="D43" s="94"/>
      <c r="E43" s="107"/>
      <c r="F43" s="108"/>
      <c r="G43" s="104"/>
      <c r="H43" s="109"/>
      <c r="I43" s="108"/>
      <c r="J43" s="116"/>
      <c r="K43" s="100">
        <f t="shared" si="2"/>
        <v>0</v>
      </c>
      <c r="L43" s="101"/>
    </row>
    <row r="44" spans="1:12" s="92" customFormat="1" ht="21" customHeight="1">
      <c r="A44" s="373"/>
      <c r="B44" s="395"/>
      <c r="C44" s="106"/>
      <c r="D44" s="117"/>
      <c r="E44" s="102"/>
      <c r="F44" s="108"/>
      <c r="G44" s="104"/>
      <c r="H44" s="102"/>
      <c r="I44" s="108"/>
      <c r="J44" s="104"/>
      <c r="K44" s="100">
        <f t="shared" si="2"/>
        <v>0</v>
      </c>
      <c r="L44" s="101"/>
    </row>
    <row r="45" spans="1:12" s="92" customFormat="1" ht="21" customHeight="1">
      <c r="A45" s="393"/>
      <c r="B45" s="394"/>
      <c r="C45" s="106"/>
      <c r="D45" s="117"/>
      <c r="E45" s="107"/>
      <c r="F45" s="108"/>
      <c r="G45" s="104"/>
      <c r="H45" s="109"/>
      <c r="I45" s="108"/>
      <c r="J45" s="116"/>
      <c r="K45" s="100">
        <f t="shared" si="2"/>
        <v>0</v>
      </c>
      <c r="L45" s="101"/>
    </row>
    <row r="46" spans="1:12" s="92" customFormat="1" ht="21" customHeight="1">
      <c r="A46" s="373"/>
      <c r="B46" s="395"/>
      <c r="C46" s="106"/>
      <c r="D46" s="117"/>
      <c r="E46" s="107"/>
      <c r="F46" s="108"/>
      <c r="G46" s="104"/>
      <c r="H46" s="109"/>
      <c r="I46" s="108"/>
      <c r="J46" s="116"/>
      <c r="K46" s="100">
        <f t="shared" si="2"/>
        <v>0</v>
      </c>
      <c r="L46" s="101"/>
    </row>
    <row r="47" spans="1:12" s="92" customFormat="1" ht="21" customHeight="1">
      <c r="A47" s="373"/>
      <c r="B47" s="395"/>
      <c r="C47" s="106"/>
      <c r="D47" s="117"/>
      <c r="E47" s="107"/>
      <c r="F47" s="108"/>
      <c r="G47" s="104"/>
      <c r="H47" s="118"/>
      <c r="I47" s="108"/>
      <c r="J47" s="104"/>
      <c r="K47" s="100">
        <f t="shared" si="2"/>
        <v>0</v>
      </c>
      <c r="L47" s="101"/>
    </row>
    <row r="48" spans="1:12" s="92" customFormat="1" ht="21" customHeight="1">
      <c r="A48" s="373"/>
      <c r="B48" s="395"/>
      <c r="C48" s="106"/>
      <c r="D48" s="117"/>
      <c r="E48" s="107"/>
      <c r="F48" s="108"/>
      <c r="G48" s="104"/>
      <c r="H48" s="107"/>
      <c r="I48" s="108"/>
      <c r="J48" s="104"/>
      <c r="K48" s="100">
        <f t="shared" si="2"/>
        <v>0</v>
      </c>
      <c r="L48" s="101"/>
    </row>
    <row r="49" spans="1:12" s="92" customFormat="1" ht="21" customHeight="1">
      <c r="A49" s="373"/>
      <c r="B49" s="395"/>
      <c r="C49" s="106"/>
      <c r="D49" s="117"/>
      <c r="E49" s="107"/>
      <c r="F49" s="108"/>
      <c r="G49" s="104"/>
      <c r="H49" s="118"/>
      <c r="I49" s="108"/>
      <c r="J49" s="104"/>
      <c r="K49" s="100">
        <f t="shared" si="2"/>
        <v>0</v>
      </c>
      <c r="L49" s="101"/>
    </row>
    <row r="50" spans="1:12" s="92" customFormat="1" ht="21" customHeight="1">
      <c r="A50" s="373"/>
      <c r="B50" s="395"/>
      <c r="C50" s="106"/>
      <c r="D50" s="117"/>
      <c r="E50" s="107"/>
      <c r="F50" s="108"/>
      <c r="G50" s="104"/>
      <c r="H50" s="118"/>
      <c r="I50" s="108"/>
      <c r="J50" s="104"/>
      <c r="K50" s="100">
        <f t="shared" si="2"/>
        <v>0</v>
      </c>
      <c r="L50" s="101"/>
    </row>
    <row r="51" spans="1:12" s="92" customFormat="1" ht="21" customHeight="1">
      <c r="A51" s="393"/>
      <c r="B51" s="394"/>
      <c r="C51" s="93"/>
      <c r="D51" s="117"/>
      <c r="E51" s="119"/>
      <c r="F51" s="97"/>
      <c r="G51" s="104"/>
      <c r="H51" s="112"/>
      <c r="I51" s="97"/>
      <c r="J51" s="99"/>
      <c r="K51" s="100">
        <f t="shared" si="2"/>
        <v>0</v>
      </c>
      <c r="L51" s="101"/>
    </row>
    <row r="52" spans="1:12" s="92" customFormat="1" ht="21" customHeight="1">
      <c r="A52" s="373"/>
      <c r="B52" s="395"/>
      <c r="C52" s="93"/>
      <c r="D52" s="3"/>
      <c r="E52" s="119"/>
      <c r="F52" s="97"/>
      <c r="G52" s="104"/>
      <c r="H52" s="112"/>
      <c r="I52" s="97"/>
      <c r="J52" s="97"/>
      <c r="K52" s="100">
        <f t="shared" si="2"/>
        <v>0</v>
      </c>
      <c r="L52" s="101"/>
    </row>
    <row r="53" spans="1:12" s="92" customFormat="1" ht="21" customHeight="1" thickBot="1">
      <c r="A53" s="384"/>
      <c r="B53" s="396"/>
      <c r="C53" s="111"/>
      <c r="D53" s="94"/>
      <c r="E53" s="119"/>
      <c r="F53" s="97"/>
      <c r="G53" s="104"/>
      <c r="H53" s="112"/>
      <c r="I53" s="97"/>
      <c r="J53" s="97"/>
      <c r="K53" s="100"/>
      <c r="L53" s="101"/>
    </row>
    <row r="54" spans="1:12" s="92" customFormat="1" ht="18.75" customHeight="1" thickBot="1">
      <c r="A54" s="382"/>
      <c r="B54" s="383"/>
      <c r="C54" s="5"/>
      <c r="D54" s="5"/>
      <c r="E54" s="113"/>
      <c r="F54" s="113"/>
      <c r="G54" s="113">
        <f>SUM(G33:G53)</f>
        <v>0</v>
      </c>
      <c r="H54" s="113"/>
      <c r="I54" s="113"/>
      <c r="J54" s="113">
        <f>SUM(J33:J53)</f>
        <v>0</v>
      </c>
      <c r="K54" s="113">
        <f>SUM(K33:K53)</f>
        <v>0</v>
      </c>
      <c r="L54" s="114"/>
    </row>
  </sheetData>
  <mergeCells count="62">
    <mergeCell ref="A50:B50"/>
    <mergeCell ref="A51:B51"/>
    <mergeCell ref="A52:B52"/>
    <mergeCell ref="A53:B53"/>
    <mergeCell ref="A54:B54"/>
    <mergeCell ref="A36:B36"/>
    <mergeCell ref="A37:B37"/>
    <mergeCell ref="A31:B32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E31:G31"/>
    <mergeCell ref="A33:B33"/>
    <mergeCell ref="K31:K32"/>
    <mergeCell ref="A34:B34"/>
    <mergeCell ref="A35:B35"/>
    <mergeCell ref="K29:L29"/>
    <mergeCell ref="L31:L32"/>
    <mergeCell ref="C31:C32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L28"/>
    <mergeCell ref="H31:J31"/>
    <mergeCell ref="D31:D32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L1"/>
    <mergeCell ref="K2:L2"/>
    <mergeCell ref="A4:B5"/>
    <mergeCell ref="C4:C5"/>
    <mergeCell ref="D4:D5"/>
    <mergeCell ref="E4:G4"/>
    <mergeCell ref="H4:J4"/>
    <mergeCell ref="K4:K5"/>
    <mergeCell ref="L4:L5"/>
  </mergeCells>
  <phoneticPr fontId="2"/>
  <printOptions horizontalCentered="1" verticalCentered="1"/>
  <pageMargins left="0.78740157480314965" right="0.33" top="0.79" bottom="0.59055118110236227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請求書（原紙）</vt:lpstr>
      <vt:lpstr>内訳書（原紙）</vt:lpstr>
      <vt:lpstr>請求書　保留金解除用　明細不要</vt:lpstr>
      <vt:lpstr>請求書 (見本)</vt:lpstr>
      <vt:lpstr>内訳書（見本１）</vt:lpstr>
      <vt:lpstr>変更内訳</vt:lpstr>
      <vt:lpstr>'請求書 (見本)'!Print_Area</vt:lpstr>
      <vt:lpstr>'請求書　保留金解除用　明細不要'!Print_Area</vt:lpstr>
      <vt:lpstr>'請求書（原紙）'!Print_Area</vt:lpstr>
      <vt:lpstr>'内訳書（見本１）'!Print_Area</vt:lpstr>
      <vt:lpstr>'内訳書（原紙）'!Print_Area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ikeda 01</dc:creator>
  <cp:lastModifiedBy>ikeda 01</cp:lastModifiedBy>
  <cp:lastPrinted>2020-09-29T00:11:00Z</cp:lastPrinted>
  <dcterms:created xsi:type="dcterms:W3CDTF">1997-01-08T22:48:59Z</dcterms:created>
  <dcterms:modified xsi:type="dcterms:W3CDTF">2020-09-29T00:11:59Z</dcterms:modified>
</cp:coreProperties>
</file>